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/>
  <bookViews>
    <workbookView xWindow="936" yWindow="360" windowWidth="13668" windowHeight="7896" tabRatio="887" firstSheet="3" activeTab="21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ех" sheetId="613" state="veryHidden" r:id="rId7"/>
    <sheet name="Форма 2.2 | Т-тех" sheetId="530" state="veryHidden" r:id="rId8"/>
    <sheet name="Форма 1.0.1 | Т-транс" sheetId="614" state="veryHidden" r:id="rId9"/>
    <sheet name="Форма 2.2 | Т-транс" sheetId="567" state="veryHidden" r:id="rId10"/>
    <sheet name="Форма 1.0.1 | Т-подвоз" sheetId="615" state="veryHidden" r:id="rId11"/>
    <sheet name="Форма 2.2 | Т-подвоз" sheetId="559" state="veryHidden" r:id="rId12"/>
    <sheet name="Форма 1.0.1 | Т-пит" sheetId="616" r:id="rId13"/>
    <sheet name="Форма 2.2 | Т-пит" sheetId="560" r:id="rId14"/>
    <sheet name="Форма 1.0.1 | Т-подкл(инд)" sheetId="617" state="veryHidden" r:id="rId15"/>
    <sheet name="Форма 2.3 | Т-подкл(инд)" sheetId="598" state="veryHidden" r:id="rId16"/>
    <sheet name="Форма 1.0.1 | Т-подкл" sheetId="618" state="veryHidden" r:id="rId17"/>
    <sheet name="Форма 2.3 | Т-подкл" sheetId="566" state="veryHidden" r:id="rId18"/>
    <sheet name="Форма 1.0.1 | Форма 2.11" sheetId="622" r:id="rId19"/>
    <sheet name="Форма 2.11" sheetId="608" r:id="rId20"/>
    <sheet name="Форма 1.0.1 | Форма 2.12" sheetId="625" r:id="rId21"/>
    <sheet name="Форма 2.12" sheetId="610" r:id="rId22"/>
    <sheet name="Форма 1.0.2" sheetId="550" state="veryHidden" r:id="rId23"/>
    <sheet name="Сведения об изменении" sheetId="568" state="veryHidden" r:id="rId24"/>
    <sheet name="Комментарии" sheetId="431" r:id="rId25"/>
    <sheet name="Проверка" sheetId="546" r:id="rId26"/>
    <sheet name="modListTempFilter" sheetId="620" state="veryHidden" r:id="rId27"/>
    <sheet name="modCheckCyan" sheetId="612" state="veryHidden" r:id="rId28"/>
    <sheet name="REESTR_LINK" sheetId="602" state="veryHidden" r:id="rId29"/>
    <sheet name="REESTR_DS" sheetId="603" state="veryHidden" r:id="rId30"/>
    <sheet name="modHTTP" sheetId="604" state="veryHidden" r:id="rId31"/>
    <sheet name="modfrmRezimChoose" sheetId="609" state="veryHidden" r:id="rId32"/>
    <sheet name="modSheetMain" sheetId="599" state="veryHidden" r:id="rId33"/>
    <sheet name="REESTR_VT" sheetId="577" state="veryHidden" r:id="rId34"/>
    <sheet name="REESTR_VED" sheetId="579" state="veryHidden" r:id="rId35"/>
    <sheet name="modfrmReestrObj" sheetId="570" state="veryHidden" r:id="rId36"/>
    <sheet name="AllSheetsInThisWorkbook" sheetId="389" state="veryHidden" r:id="rId37"/>
    <sheet name="et_union_vert" sheetId="521" state="veryHidden" r:id="rId38"/>
    <sheet name="modInstruction" sheetId="605" state="veryHidden" r:id="rId39"/>
    <sheet name="modRegion" sheetId="528" state="veryHidden" r:id="rId40"/>
    <sheet name="modReestr" sheetId="433" state="veryHidden" r:id="rId41"/>
    <sheet name="modfrmReestr" sheetId="434" state="veryHidden" r:id="rId42"/>
    <sheet name="modUpdTemplMain" sheetId="424" state="veryHidden" r:id="rId43"/>
    <sheet name="REESTR_ORG" sheetId="390" state="veryHidden" r:id="rId44"/>
    <sheet name="modClassifierValidate" sheetId="400" state="veryHidden" r:id="rId45"/>
    <sheet name="modProv" sheetId="520" state="veryHidden" r:id="rId46"/>
    <sheet name="modHyp" sheetId="398" state="veryHidden" r:id="rId47"/>
    <sheet name="modServiceModule" sheetId="594" state="veryHidden" r:id="rId48"/>
    <sheet name="modList01" sheetId="551" state="veryHidden" r:id="rId49"/>
    <sheet name="modList02" sheetId="504" state="veryHidden" r:id="rId50"/>
    <sheet name="modList03" sheetId="549" state="veryHidden" r:id="rId51"/>
    <sheet name="et_union_hor" sheetId="471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List11" sheetId="539" state="veryHidden" r:id="rId60"/>
    <sheet name="modList12" sheetId="611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5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9">'Форма 1.0.1 | Т-подкл(инд)'!$G$17</definedName>
    <definedName name="add_CT_1">'Форма 2.2 | Т-тех'!$M$28</definedName>
    <definedName name="add_CT_10">'Форма 2.3 | Т-подкл'!$M$28</definedName>
    <definedName name="add_CT_2">'Форма 2.2 | Т-транс'!$M$28</definedName>
    <definedName name="add_CT_3">'Форма 2.2 | Т-подвоз'!$M$28</definedName>
    <definedName name="add_CT_9">'Форма 2.3 | Т-подкл(инд)'!$M$28</definedName>
    <definedName name="add_MO_1">'Форма 2.2 | Т-тех'!$M$29</definedName>
    <definedName name="add_MO_10">'Форма 2.3 | Т-подкл'!$M$29</definedName>
    <definedName name="add_MO_2">'Форма 2.2 | Т-транс'!$M$29</definedName>
    <definedName name="add_MO_3">'Форма 2.2 | Т-подвоз'!$M$29</definedName>
    <definedName name="add_MO_9">'Форма 2.3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9">'Форма 1.0.1 | Т-подкл(инд)'!$G$15</definedName>
    <definedName name="add_Rate_1">'Форма 2.2 | Т-тех'!$M$30</definedName>
    <definedName name="add_Rate_10">'Форма 2.3 | Т-подкл'!$M$30</definedName>
    <definedName name="add_Rate_2">'Форма 2.2 | Т-транс'!$M$30</definedName>
    <definedName name="add_Rate_3">'Форма 2.2 | Т-подвоз'!$M$30</definedName>
    <definedName name="add_Rate_9">'Форма 2.3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9">'Форма 1.0.1 | Т-подкл(инд)'!$G$16</definedName>
    <definedName name="add_Warm_1">'Форма 2.2 | Т-тех'!$M$27</definedName>
    <definedName name="add_Warm_2">'Форма 2.2 | Т-транс'!$M$27</definedName>
    <definedName name="add_Warm_3">'Форма 2.2 | Т-подвоз'!$M$27</definedName>
    <definedName name="add_Warm_4">'Форма 2.2 | Т-пит'!$M$31</definedName>
    <definedName name="anscount" hidden="1">1</definedName>
    <definedName name="apr_10">'Форма 2.3 | Т-подкл'!$AC$7:$AI$12</definedName>
    <definedName name="apr_2">'Форма 2.2 | Т-транс'!$O$8:$T$11</definedName>
    <definedName name="apr_3">'Форма 2.2 | Т-подвоз'!$O$8:$T$11</definedName>
    <definedName name="apr_9">'Форма 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2.2 | Т-тех'!$M$18:$W$30</definedName>
    <definedName name="checkCell_List06_1_double_date">'Форма 2.2 | Т-тех'!$X$18:$X$30</definedName>
    <definedName name="checkCell_List06_1_unique_t">'Форма 2.2 | Т-тех'!$M$18:$M$30</definedName>
    <definedName name="checkCell_List06_1_unique_t1">'Форма 2.2 | Т-тех'!$Y$18:$Y$30</definedName>
    <definedName name="checkCell_List06_10">'Форма 2.3 | Т-подкл'!$M$19:$AL$30</definedName>
    <definedName name="checkCell_List06_10_double_date">'Форма 2.3 | Т-подкл'!$AM$19:$AM$30</definedName>
    <definedName name="checkCell_List06_10_plata1">'Форма 2.3 | Т-подкл'!$AC$15:$AD$30</definedName>
    <definedName name="checkCell_List06_10_plata2">'Форма 2.3 | Т-подкл'!$AE$15:$AF$30</definedName>
    <definedName name="checkCell_List06_10_unique">'Форма 2.3 | Т-подкл'!$AN$19:$AN$30</definedName>
    <definedName name="checkCell_List06_2">'Форма 2.2 | Т-транс'!$M$18:$W$30</definedName>
    <definedName name="checkCell_List06_2_double_date">'Форма 2.2 | Т-транс'!$X$18:$X$30</definedName>
    <definedName name="checkCell_List06_2_unique_t">'Форма 2.2 | Т-транс'!$M$18:$M$30</definedName>
    <definedName name="checkCell_List06_2_unique_t1">'Форма 2.2 | Т-транс'!$Y$18:$Y$30</definedName>
    <definedName name="checkCell_List06_3">'Форма 2.2 | Т-подвоз'!$M$18:$W$30</definedName>
    <definedName name="checkCell_List06_3_double_date">'Форма 2.2 | Т-подвоз'!$X$18:$X$30</definedName>
    <definedName name="checkCell_List06_3_unique_t">'Форма 2.2 | Т-подвоз'!$M$18:$M$30</definedName>
    <definedName name="checkCell_List06_3_unique_t1">'Форма 2.2 | Т-подвоз'!$Y$18:$Y$30</definedName>
    <definedName name="checkCell_List06_4">'Форма 2.2 | Т-пит'!$M$18:$AD$31</definedName>
    <definedName name="checkCell_List06_4_double_date">'Форма 2.2 | Т-пит'!$AE$18:$AE$31</definedName>
    <definedName name="checkCell_List06_4_unique_t">'Форма 2.2 | Т-пит'!$M$18:$M$31</definedName>
    <definedName name="checkCell_List06_4_unique_t1">'Форма 2.2 | Т-пит'!$AF$18:$AF$31</definedName>
    <definedName name="checkCell_List06_9">'Форма 2.3 | Т-подкл(инд)'!$M$19:$AM$30</definedName>
    <definedName name="checkCell_List06_9_double_date">'Форма 2.3 | Т-подкл(инд)'!$AN$19:$AN$30</definedName>
    <definedName name="checkCell_List06_9_unique">'Форма 2.3 | Т-подкл(инд)'!$AO$19:$AO$30</definedName>
    <definedName name="checkCell_List07">'Сведения об изменении'!$D$11:$E$13</definedName>
    <definedName name="checkCell_List11">'Форма 2.11'!$D$10:$G$16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2.11'!$F$7:$I$13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Т-пит'!$F$7:$I$13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2.11'!$F$12:$G$16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2.11'!$H$9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3_FormulaVD">'Форма 1.0.1 | Т-подвоз'!$H$9</definedName>
    <definedName name="et_List05_4">et_union_hor!$289:$297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et_union_hor!$O$77:$AC$81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et_union_hor!$AC$77:$AC$88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2.2 | Т-тех'!$L$5</definedName>
    <definedName name="header_10">'Форма 2.3 | Т-подкл'!$L$5</definedName>
    <definedName name="header_2">'Форма 2.2 | Т-транс'!$L$5</definedName>
    <definedName name="header_3">'Форма 2.2 | Т-подвоз'!$L$5</definedName>
    <definedName name="header_4">'Форма 2.2 | Т-пит'!$L$5</definedName>
    <definedName name="header_9">'Форма 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2.11'!$A$1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REESTR_MO!$A$2:$D$896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2.2 | Т-тех'!$11:$11</definedName>
    <definedName name="List06_1_MC">'Форма 2.2 | Т-тех'!$O$18:$O$30</definedName>
    <definedName name="List06_1_MC2">'Форма 2.2 | Т-тех'!$V$18:$V$30</definedName>
    <definedName name="List06_1_note">'Форма 2.2 | Т-тех'!$W$18:$W$30</definedName>
    <definedName name="List06_1_Period">'Форма 2.2 | Т-тех'!$O$18:$U$30</definedName>
    <definedName name="List06_10_DP">'Форма 2.3 | Т-подкл'!$12:$12</definedName>
    <definedName name="List06_10_flagDS">'Форма 2.3 | Т-подкл'!$Y$18:$Y$30</definedName>
    <definedName name="List06_10_flagTN">'Форма 2.3 | Т-подкл'!$Q$18:$T$30</definedName>
    <definedName name="List06_10_flagTS">'Форма 2.3 | Т-подкл'!$U$18:$X$30</definedName>
    <definedName name="List06_10_MC2">'Форма 2.3 | Т-подкл'!$AK$19:$AK$30</definedName>
    <definedName name="List06_10_note">'Форма 2.3 | Т-подкл'!$AL$19:$AL$30</definedName>
    <definedName name="List06_10_Period">'Форма 2.3 | Т-подкл'!$AC$19:$AJ$30</definedName>
    <definedName name="List06_10_pl">'Форма 2.3 | Т-подкл'!$11:$11</definedName>
    <definedName name="List06_10_region">'Форма 2.3 | Т-подкл'!$Q$22:$AB$24</definedName>
    <definedName name="List06_2_DP">'Форма 2.2 | Т-транс'!$11:$11</definedName>
    <definedName name="List06_2_MC">'Форма 2.2 | Т-транс'!$O$18:$O$30</definedName>
    <definedName name="List06_2_MC2">'Форма 2.2 | Т-транс'!$V$18:$V$30</definedName>
    <definedName name="List06_2_note">'Форма 2.2 | Т-транс'!$W$18:$W$30</definedName>
    <definedName name="List06_2_Period">'Форма 2.2 | Т-транс'!$O$18:$U$30</definedName>
    <definedName name="List06_3_DP">'Форма 2.2 | Т-подвоз'!$11:$11</definedName>
    <definedName name="List06_3_MC">'Форма 2.2 | Т-подвоз'!$O$18:$O$30</definedName>
    <definedName name="List06_3_MC2">'Форма 2.2 | Т-подвоз'!$V$18:$V$30</definedName>
    <definedName name="List06_3_note">'Форма 2.2 | Т-подвоз'!$W$18:$W$30</definedName>
    <definedName name="List06_3_Period">'Форма 2.2 | Т-подвоз'!$O$18:$U$30</definedName>
    <definedName name="List06_4_DP">'Форма 2.2 | Т-пит'!$11:$11</definedName>
    <definedName name="List06_4_MC2">'Форма 2.2 | Т-пит'!$AC$18:$AC$31</definedName>
    <definedName name="List06_4_note">'Форма 2.2 | Т-пит'!$AD$18:$AD$31</definedName>
    <definedName name="List06_4_Period">'Форма 2.2 | Т-пит'!$O$18:$U$31</definedName>
    <definedName name="List06_9_DP">'Форма 2.3 | Т-подкл(инд)'!$12:$12</definedName>
    <definedName name="List06_9_flagDS">'Форма 2.3 | Т-подкл(инд)'!$Z$18:$Z$30</definedName>
    <definedName name="List06_9_flagPN">'Форма 2.3 | Т-подкл(инд)'!$N$18:$N$30</definedName>
    <definedName name="List06_9_flagTN">'Форма 2.3 | Т-подкл(инд)'!$R$18:$U$30</definedName>
    <definedName name="List06_9_flagTS">'Форма 2.3 | Т-подкл(инд)'!$V$18:$Y$30</definedName>
    <definedName name="List06_9_MC2">'Форма 2.3 | Т-подкл(инд)'!$AL$19:$AL$30</definedName>
    <definedName name="List06_9_note">'Форма 2.3 | Т-подкл(инд)'!$AM$19:$AM$30</definedName>
    <definedName name="List06_9_Period">'Форма 2.3 | Т-подкл(инд)'!$AD$19:$AK$30</definedName>
    <definedName name="List06_9_pl">'Форма 2.3 | Т-подкл(инд)'!$11:$11</definedName>
    <definedName name="List06_9_region">'Форма 2.3 | Т-подкл(инд)'!$R$22:$AC$25</definedName>
    <definedName name="List11_GroundMaterials_1">'Форма 2.11'!$F$12:$F$16</definedName>
    <definedName name="List11_note">'Форма 2.11'!$G$10:$G$16</definedName>
    <definedName name="List12_Date">'Форма 2.12'!$G$11</definedName>
    <definedName name="List12_GroundMaterials_1">'Форма 2.12'!$H$11:$H$34</definedName>
    <definedName name="List12_note">'Форма 2.12'!$I$10:$I$34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TEHSHEET!$AB$2:$AB$4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2.2 | Т-тех'!$O$23</definedName>
    <definedName name="OneRates_2">'Форма 2.2 | Т-транс'!$O$23</definedName>
    <definedName name="OneRates_3">'Форма 2.2 | Т-подвоз'!$O$23</definedName>
    <definedName name="OneRates_4">'Форма 2.2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2.11'!$E$12:$E$13</definedName>
    <definedName name="pCng_List11_2">'Форма 2.11'!$E$15:$E$16</definedName>
    <definedName name="pCng_List12_1">'Форма 2.12'!$E$15:$E$16</definedName>
    <definedName name="pCng_List12_2">'Форма 2.12'!$E$18:$E$21</definedName>
    <definedName name="pCng_List12_6">'Форма 2.12'!$E$33:$E$34</definedName>
    <definedName name="pDbl_List12_5">'Форма 2.12'!$G$30:$G$31</definedName>
    <definedName name="pDbl_List12_5_copy">'Форма 2.12'!$L$30:$L$31</definedName>
    <definedName name="pDbl_List12_5_copy2">'Форма 2.12'!$K$30:$K$31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2.2 | Т-тех'!$I$18:$K$30</definedName>
    <definedName name="pDel_List06_10_3">'Форма 2.3 | Т-подкл'!$R$19:$R$30</definedName>
    <definedName name="pDel_List06_10_4">'Форма 2.3 | Т-подкл'!$V$19:$V$30</definedName>
    <definedName name="pDel_List06_10_5">'Форма 2.3 | Т-подкл'!$Z$19:$Z$30</definedName>
    <definedName name="pDel_List06_10_6">'Форма 2.3 | Т-подкл'!$K$19:$K$30</definedName>
    <definedName name="pDel_List06_10_7">'Форма 2.3 | Т-подкл'!$N$18:$N$30</definedName>
    <definedName name="pDel_List06_2_1">'Форма 2.2 | Т-транс'!$I$18:$K$30</definedName>
    <definedName name="pDel_List06_3_1">'Форма 2.2 | Т-подвоз'!$I$18:$K$30</definedName>
    <definedName name="pDel_List06_4_1">'Форма 2.2 | Т-пит'!$I$18:$K$32</definedName>
    <definedName name="pDel_List06_9_3">'Форма 2.3 | Т-подкл(инд)'!$S$19:$S$30</definedName>
    <definedName name="pDel_List06_9_4">'Форма 2.3 | Т-подкл(инд)'!$W$19:$W$30</definedName>
    <definedName name="pDel_List06_9_5">'Форма 2.3 | Т-подкл(инд)'!$AA$19:$AA$30</definedName>
    <definedName name="pDel_List06_9_6">'Форма 2.3 | Т-подкл(инд)'!$K$19:$K$30</definedName>
    <definedName name="pDel_List06_9_7">'Форма 2.3 | Т-подкл(инд)'!$O$18:$O$30</definedName>
    <definedName name="pDel_List07">'Сведения об изменении'!$C$11:$C$13</definedName>
    <definedName name="pDel_List11_1">'Форма 2.11'!$C$12:$C$13</definedName>
    <definedName name="pDel_List11_2">'Форма 2.11'!$C$15:$C$16</definedName>
    <definedName name="pDel_List12_1">'Форма 2.12'!$C$15:$C$16</definedName>
    <definedName name="pDel_List12_2">'Форма 2.12'!$C$18:$C$21</definedName>
    <definedName name="pDel_List12_3">'Форма 2.12'!$C$24:$C$25</definedName>
    <definedName name="pDel_List12_4">'Форма 2.12'!$C$27:$C$28</definedName>
    <definedName name="pDel_List12_5">'Форма 2.12'!$C$30:$C$31</definedName>
    <definedName name="pDel_List12_6">'Форма 2.12'!$C$33:$C$34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2.2 | Т-тех'!$V$14:$V$30</definedName>
    <definedName name="pIns_List06_10_Period">'Форма 2.3 | Т-подкл'!$AK$15:$AK$30</definedName>
    <definedName name="pIns_List06_2_Period">'Форма 2.2 | Т-транс'!$V$14:$V$30</definedName>
    <definedName name="pIns_List06_3_Period">'Форма 2.2 | Т-подвоз'!$V$14:$V$30</definedName>
    <definedName name="pIns_List06_4_Period">'Форма 2.2 | Т-пит'!$AC$18:$AC$31</definedName>
    <definedName name="pIns_List06_9_Period">'Форма 2.3 | Т-подкл(инд)'!$AL$19:$AL$30</definedName>
    <definedName name="pIns_List07">'Сведения об изменении'!$E$13</definedName>
    <definedName name="pIns_List11_1">'Форма 2.11'!$E$13</definedName>
    <definedName name="pIns_List11_2">'Форма 2.11'!$E$16</definedName>
    <definedName name="pIns_List12_1">'Форма 2.12'!$E$16</definedName>
    <definedName name="pIns_List12_2">'Форма 2.12'!$E$21</definedName>
    <definedName name="pIns_List12_3">'Форма 2.12'!$E$25</definedName>
    <definedName name="pIns_List12_4">'Форма 2.12'!$E$28</definedName>
    <definedName name="pIns_List12_5">'Форма 2.12'!$E$31</definedName>
    <definedName name="pIns_List12_6">'Форма 2.12'!$E$34</definedName>
    <definedName name="PROT_22">P3_PROT_22,P4_PROT_22,P5_PROT_22</definedName>
    <definedName name="pVDel_List06_1">'Форма 2.2 | Т-тех'!$12:$12</definedName>
    <definedName name="pVDel_List06_10">'Форма 2.3 | Т-подкл'!$13:$13</definedName>
    <definedName name="pVDel_List06_2">'Форма 2.2 | Т-транс'!$12:$12</definedName>
    <definedName name="pVDel_List06_3">'Форма 2.2 | Т-подвоз'!$12:$12</definedName>
    <definedName name="pVDel_List06_4">'Форма 2.2 | Т-пит'!$12:$12</definedName>
    <definedName name="pVDel_List06_9">'Форма 2.3 | Т-подкл(инд)'!$13:$13</definedName>
    <definedName name="QUARTER">TEHSHEET!$F$2:$F$5</definedName>
    <definedName name="REESTR_LINK_RANGE">REESTR_LINK!$A$2:$C$3</definedName>
    <definedName name="REESTR_ORG_RANGE">REESTR_ORG!$A$2:$J$210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2.2 | Т-тех'!$P$23:$Q$23</definedName>
    <definedName name="TwoRates_2">'Форма 2.2 | Т-транс'!$P$23:$Q$23</definedName>
    <definedName name="TwoRates_3">'Форма 2.2 | Т-подвоз'!$P$23:$Q$23</definedName>
    <definedName name="TwoRates_4">'Форма 2.2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2.2 | Т-тех'!$M$23</definedName>
    <definedName name="vid_teplnos_10">et_union_hor!$M$137</definedName>
    <definedName name="vid_teplnos_11">'Форма 2.2 | Т-пит'!$M$23</definedName>
    <definedName name="vid_teplnos_12">et_union_hor!$M$82</definedName>
    <definedName name="vid_teplnos_2">'Форма 2.2 | Т-транс'!$M$23</definedName>
    <definedName name="vid_teplnos_3">'Форма 2.2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2.2 | Т-транс'!$M$8</definedName>
    <definedName name="VidTopl_3">'Форма 2.2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5621"/>
</workbook>
</file>

<file path=xl/calcChain.xml><?xml version="1.0" encoding="utf-8"?>
<calcChain xmlns="http://schemas.openxmlformats.org/spreadsheetml/2006/main">
  <c r="A94" i="612" l="1"/>
  <c r="E20" i="610"/>
  <c r="A93" i="612"/>
  <c r="E19" i="610"/>
  <c r="M7" i="560"/>
  <c r="O7" i="560"/>
  <c r="M8" i="560"/>
  <c r="O8" i="560"/>
  <c r="M9" i="560"/>
  <c r="O9" i="560"/>
  <c r="O10" i="560"/>
  <c r="O17" i="560"/>
  <c r="P17" i="560" s="1"/>
  <c r="Q17" i="560" s="1"/>
  <c r="R17" i="560" s="1"/>
  <c r="S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L18" i="560"/>
  <c r="O18" i="560"/>
  <c r="L19" i="560"/>
  <c r="L20" i="560"/>
  <c r="L21" i="560"/>
  <c r="L22" i="560"/>
  <c r="AG23" i="560"/>
  <c r="AF22" i="560"/>
  <c r="L23" i="560"/>
  <c r="Q24" i="560"/>
  <c r="X24" i="560"/>
  <c r="AE23" i="560"/>
  <c r="L26" i="560"/>
  <c r="AG27" i="560"/>
  <c r="AF26" i="560"/>
  <c r="L27" i="560"/>
  <c r="Q28" i="560"/>
  <c r="X28" i="560"/>
  <c r="AE27" i="56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X83" i="471"/>
  <c r="H12" i="625" l="1"/>
  <c r="H11" i="625"/>
  <c r="H9" i="625"/>
  <c r="H8" i="625"/>
  <c r="H7" i="625"/>
  <c r="H12" i="622"/>
  <c r="H9" i="622"/>
  <c r="H8" i="622"/>
  <c r="H12" i="616"/>
  <c r="H9" i="616"/>
  <c r="H8" i="616"/>
  <c r="R14" i="601"/>
  <c r="H13" i="625" s="1"/>
  <c r="R13" i="601"/>
  <c r="R12" i="601"/>
  <c r="P12" i="601"/>
  <c r="F13" i="625"/>
  <c r="F11" i="625"/>
  <c r="F10" i="625"/>
  <c r="F12" i="625"/>
  <c r="F9" i="625"/>
  <c r="F8" i="625"/>
  <c r="M14" i="601"/>
  <c r="M13" i="601"/>
  <c r="M12" i="601"/>
  <c r="H13" i="616" l="1"/>
  <c r="H13" i="622"/>
  <c r="M9" i="566"/>
  <c r="M8" i="566"/>
  <c r="M9" i="598"/>
  <c r="M8" i="598"/>
  <c r="M9" i="559"/>
  <c r="M8" i="559"/>
  <c r="M9" i="567"/>
  <c r="M8" i="567"/>
  <c r="M9" i="530"/>
  <c r="M8" i="530"/>
  <c r="B3" i="525"/>
  <c r="B2" i="525"/>
  <c r="N10" i="566" l="1"/>
  <c r="N9" i="566"/>
  <c r="N8" i="566"/>
  <c r="N7" i="566"/>
  <c r="N10" i="598"/>
  <c r="N9" i="598"/>
  <c r="N8" i="598"/>
  <c r="N7" i="598"/>
  <c r="M7" i="566"/>
  <c r="M7" i="598"/>
  <c r="O10" i="559"/>
  <c r="O9" i="559"/>
  <c r="O8" i="559"/>
  <c r="O7" i="559"/>
  <c r="M7" i="559"/>
  <c r="O10" i="567"/>
  <c r="O9" i="567"/>
  <c r="O8" i="567"/>
  <c r="O7" i="567"/>
  <c r="M7" i="567"/>
  <c r="O10" i="530"/>
  <c r="O9" i="530"/>
  <c r="M7" i="530"/>
  <c r="O8" i="530"/>
  <c r="O7" i="530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AG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2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E279" i="471"/>
  <c r="E284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L18" i="530"/>
  <c r="F11" i="617"/>
  <c r="F11" i="614"/>
  <c r="X23" i="530"/>
  <c r="F12" i="615"/>
  <c r="F13" i="618"/>
  <c r="L20" i="559"/>
  <c r="F12" i="617"/>
  <c r="F12" i="622"/>
  <c r="F12" i="618"/>
  <c r="F8" i="613"/>
  <c r="F13" i="616"/>
  <c r="F10" i="614"/>
  <c r="F13" i="617"/>
  <c r="F8" i="617"/>
  <c r="F9" i="616"/>
  <c r="L21" i="530"/>
  <c r="F8" i="616"/>
  <c r="L18" i="559"/>
  <c r="L22" i="567"/>
  <c r="X23" i="567"/>
  <c r="X23" i="559"/>
  <c r="F10" i="618"/>
  <c r="F11" i="622"/>
  <c r="L18" i="567"/>
  <c r="F11" i="616"/>
  <c r="L23" i="567"/>
  <c r="L21" i="559"/>
  <c r="F10" i="622"/>
  <c r="F13" i="615"/>
  <c r="Y22" i="559"/>
  <c r="L19" i="598"/>
  <c r="AM22" i="566"/>
  <c r="F12" i="614"/>
  <c r="L22" i="566"/>
  <c r="L20" i="567"/>
  <c r="F12" i="613"/>
  <c r="L23" i="530"/>
  <c r="L19" i="567"/>
  <c r="F8" i="615"/>
  <c r="L22" i="530"/>
  <c r="L21" i="567"/>
  <c r="F9" i="614"/>
  <c r="F8" i="618"/>
  <c r="L19" i="566"/>
  <c r="F10" i="617"/>
  <c r="L19" i="559"/>
  <c r="F10" i="616"/>
  <c r="F9" i="618"/>
  <c r="F8" i="614"/>
  <c r="L21" i="598"/>
  <c r="F10" i="615"/>
  <c r="E3" i="437"/>
  <c r="F9" i="613"/>
  <c r="F9" i="622"/>
  <c r="F13" i="613"/>
  <c r="F11" i="618"/>
  <c r="F10" i="613"/>
  <c r="F9" i="617"/>
  <c r="F8" i="622"/>
  <c r="F11" i="613"/>
  <c r="L23" i="559"/>
  <c r="F13" i="614"/>
  <c r="L20" i="530"/>
  <c r="L20" i="598"/>
  <c r="L22" i="598"/>
  <c r="Y22" i="567"/>
  <c r="F11" i="615"/>
  <c r="L20" i="566"/>
  <c r="AN22" i="598"/>
  <c r="L21" i="566"/>
  <c r="E2" i="437"/>
  <c r="F9" i="615"/>
  <c r="F13" i="622"/>
  <c r="F12" i="616"/>
  <c r="Y22" i="530"/>
  <c r="L19" i="530"/>
  <c r="L22" i="559"/>
  <c r="M254" i="471"/>
  <c r="F289" i="471"/>
  <c r="L167" i="471"/>
  <c r="L46" i="471"/>
  <c r="AE82" i="471"/>
  <c r="L45" i="471"/>
  <c r="F290" i="471"/>
  <c r="L168" i="471"/>
  <c r="L66" i="471"/>
  <c r="L31" i="471"/>
  <c r="L80" i="471"/>
  <c r="L78" i="471"/>
  <c r="Y49" i="471"/>
  <c r="L169" i="471"/>
  <c r="X34" i="471"/>
  <c r="AC100" i="471"/>
  <c r="F291" i="471"/>
  <c r="X154" i="471"/>
  <c r="AM184" i="471"/>
  <c r="Y119" i="471"/>
  <c r="L47" i="471"/>
  <c r="AN169" i="471"/>
  <c r="L81" i="471"/>
  <c r="L61" i="471"/>
  <c r="L184" i="471"/>
  <c r="M249" i="471"/>
  <c r="Y136" i="471"/>
  <c r="L32" i="471"/>
  <c r="F292" i="471"/>
  <c r="L79" i="471"/>
  <c r="AF81" i="471"/>
  <c r="L33" i="471"/>
  <c r="L49" i="471"/>
  <c r="L30" i="471"/>
  <c r="Y65" i="471"/>
  <c r="L34" i="471"/>
  <c r="L64" i="471"/>
  <c r="L182" i="471"/>
  <c r="L82" i="471"/>
  <c r="L62" i="471"/>
  <c r="L181" i="471"/>
  <c r="X120" i="471"/>
  <c r="X66" i="471"/>
  <c r="L48" i="471"/>
  <c r="X50" i="471"/>
  <c r="L50" i="471"/>
  <c r="Y33" i="471"/>
  <c r="F294" i="471"/>
  <c r="Y153" i="471"/>
  <c r="L29" i="471"/>
  <c r="L63" i="471"/>
  <c r="F293" i="471"/>
  <c r="L77" i="471"/>
  <c r="L166" i="471"/>
  <c r="L65" i="471"/>
  <c r="M259" i="471"/>
  <c r="X137" i="471"/>
  <c r="L183" i="471"/>
  <c r="AC98" i="471"/>
  <c r="AD97" i="471"/>
</calcChain>
</file>

<file path=xl/sharedStrings.xml><?xml version="1.0" encoding="utf-8"?>
<sst xmlns="http://schemas.openxmlformats.org/spreadsheetml/2006/main" count="5955" uniqueCount="3277">
  <si>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</si>
  <si>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</si>
  <si>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</si>
  <si>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</si>
  <si>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</si>
  <si>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</si>
  <si>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</si>
  <si>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</si>
  <si>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</si>
  <si>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</si>
  <si>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</si>
  <si>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</si>
  <si>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</si>
  <si>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</si>
  <si>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</si>
  <si>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</si>
  <si>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</si>
  <si>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</si>
  <si>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</si>
  <si>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</si>
  <si>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</si>
  <si>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</si>
  <si>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</si>
  <si>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</si>
  <si>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</si>
  <si>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</si>
  <si>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</si>
  <si>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</si>
  <si>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</si>
  <si>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</si>
  <si>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</si>
  <si>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</si>
  <si>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</si>
  <si>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</si>
  <si>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</si>
  <si>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</si>
  <si>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</si>
  <si>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</si>
  <si>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</si>
  <si>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</si>
  <si>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</si>
  <si>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</si>
  <si>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</si>
  <si>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</si>
  <si>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</si>
  <si>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</si>
  <si>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</si>
  <si>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</si>
  <si>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</si>
  <si>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</si>
  <si>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</si>
  <si>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</si>
  <si>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</si>
  <si>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</si>
  <si>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</si>
  <si>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</si>
  <si>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</si>
  <si>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</si>
  <si>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</si>
  <si>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</si>
  <si>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</si>
  <si>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</si>
  <si>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</si>
  <si>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</si>
  <si>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</si>
  <si>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</si>
  <si>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</si>
  <si>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</si>
  <si>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</si>
  <si>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</si>
  <si>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</si>
  <si>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</si>
  <si>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</si>
  <si>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</si>
  <si>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</si>
  <si>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</si>
  <si>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</si>
  <si>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</si>
  <si>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</si>
  <si>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</si>
  <si>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</si>
  <si>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</si>
  <si>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</si>
  <si>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</si>
  <si>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</si>
  <si>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</si>
  <si>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</si>
  <si>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</si>
  <si>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</si>
  <si>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</si>
  <si>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</si>
  <si>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</si>
  <si>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</si>
  <si>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</si>
  <si>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</si>
  <si>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</si>
  <si>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</si>
  <si>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</si>
  <si>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</si>
  <si>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</si>
  <si>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</si>
  <si>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</si>
  <si>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</si>
  <si>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</si>
  <si>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</si>
  <si>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</si>
  <si>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</si>
  <si>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</si>
  <si>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</si>
  <si>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</si>
  <si>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</si>
  <si>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</si>
  <si>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</si>
  <si>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</si>
  <si>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</si>
  <si>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</si>
  <si>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</si>
  <si>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</si>
  <si>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</si>
  <si>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</si>
  <si>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</si>
  <si>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</si>
  <si>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</si>
  <si>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</si>
  <si>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</si>
  <si>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</si>
  <si>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</si>
  <si>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</si>
  <si>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</si>
  <si>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</si>
  <si>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</si>
  <si>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</si>
  <si>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</si>
  <si>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</si>
  <si>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</si>
  <si>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</si>
  <si>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</si>
  <si>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</si>
  <si>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</si>
  <si>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</si>
  <si>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</si>
  <si>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</si>
  <si>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</si>
  <si>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</si>
  <si>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</si>
  <si>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</si>
  <si>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</si>
  <si>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</si>
  <si>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</si>
  <si>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</si>
  <si>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</si>
  <si>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</si>
  <si>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</si>
  <si>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</si>
  <si>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</si>
  <si>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</si>
  <si>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</si>
  <si>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</si>
  <si>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</si>
  <si>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</si>
  <si>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</si>
  <si>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</si>
  <si>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</si>
  <si>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</si>
  <si>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</si>
  <si>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</si>
  <si>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</si>
  <si>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</si>
  <si>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</si>
  <si>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</si>
  <si>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</si>
  <si>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</si>
  <si>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</si>
  <si>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</si>
  <si>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</si>
  <si>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</si>
  <si>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</si>
  <si>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</si>
  <si>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</si>
  <si>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</si>
  <si>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</si>
  <si>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</si>
  <si>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</si>
  <si>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</si>
  <si>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</si>
  <si>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</si>
  <si>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</si>
  <si>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</si>
  <si>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</si>
  <si>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</si>
  <si>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</si>
  <si>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</si>
  <si>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</si>
  <si>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</si>
  <si>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</si>
  <si>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</si>
  <si>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</si>
  <si>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</si>
  <si>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</si>
  <si>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</si>
  <si>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</si>
  <si>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</si>
  <si>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</si>
  <si>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</si>
  <si>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</si>
  <si>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</si>
  <si>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</si>
  <si>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</si>
  <si>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</si>
  <si>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</si>
  <si>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</si>
  <si>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</si>
  <si>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</si>
  <si>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</si>
  <si>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</si>
  <si>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</si>
  <si>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</si>
  <si>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</si>
  <si>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</si>
  <si>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</si>
  <si>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</si>
  <si>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</si>
  <si>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</si>
  <si>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</si>
  <si>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</si>
  <si>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</si>
  <si>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</si>
  <si>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</si>
  <si>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</si>
  <si>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</si>
  <si>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</si>
  <si>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</si>
  <si>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</si>
  <si>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</si>
  <si>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</si>
  <si>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</si>
  <si>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</si>
  <si>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</si>
  <si>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</si>
  <si>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</si>
  <si>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</si>
  <si>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</si>
  <si>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</si>
  <si>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</si>
  <si>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</si>
  <si>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</si>
  <si>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</si>
  <si>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</si>
  <si>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</si>
  <si>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</si>
  <si>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</si>
  <si>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</si>
  <si>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</si>
  <si>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</si>
  <si>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</si>
  <si>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</si>
  <si>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</si>
  <si>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</si>
  <si>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</si>
  <si>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</si>
  <si>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</si>
  <si>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</si>
  <si>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</si>
  <si>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</si>
  <si>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</si>
  <si>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</si>
  <si>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</si>
  <si>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</si>
  <si>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</si>
  <si>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</si>
  <si>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</si>
  <si>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</si>
  <si>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</si>
  <si>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</si>
  <si>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</si>
  <si>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</si>
  <si>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</si>
  <si>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</si>
  <si>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</si>
  <si>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</si>
  <si>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</si>
  <si>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</si>
  <si>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</si>
  <si>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</si>
  <si>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</si>
  <si>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</si>
  <si>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</si>
  <si>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</si>
  <si>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</si>
  <si>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</si>
  <si>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</si>
  <si>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</si>
  <si>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</si>
  <si>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</si>
  <si>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</si>
  <si>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</si>
  <si>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</si>
  <si>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</si>
  <si>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</si>
  <si>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</si>
  <si>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</si>
  <si>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</si>
  <si>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</si>
  <si>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</si>
  <si>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</si>
  <si>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</si>
  <si>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</si>
  <si>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</si>
  <si>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</si>
  <si>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</si>
  <si>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</si>
  <si>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</si>
  <si>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</si>
  <si>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</si>
  <si>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</si>
  <si>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</si>
  <si>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</si>
  <si>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</si>
  <si>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</si>
  <si>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</si>
  <si>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</si>
  <si>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</si>
  <si>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</si>
  <si>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</si>
  <si>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</si>
  <si>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</si>
  <si>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</si>
  <si>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</si>
  <si>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</si>
  <si>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</si>
  <si>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</si>
  <si>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</si>
  <si>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</si>
  <si>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</si>
  <si>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</si>
  <si>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</si>
  <si>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</si>
  <si>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</si>
  <si>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</si>
  <si>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</si>
  <si>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</si>
  <si>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</si>
  <si>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</si>
  <si>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</si>
  <si>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</si>
  <si>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</si>
  <si>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</si>
  <si>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</si>
  <si>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</si>
  <si>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</si>
  <si>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</si>
  <si>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</si>
  <si>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</si>
  <si>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</si>
  <si>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</si>
  <si>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</si>
  <si>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</si>
  <si>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</si>
  <si>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</si>
  <si>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</si>
  <si>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</si>
  <si>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</si>
  <si>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</si>
  <si>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</si>
  <si>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</si>
  <si>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</si>
  <si>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</si>
  <si>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</si>
  <si>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</si>
  <si>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</si>
  <si>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</si>
  <si>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</si>
  <si>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</si>
  <si>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</si>
  <si>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</si>
  <si>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</si>
  <si>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</si>
  <si>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</si>
  <si>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</si>
  <si>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</si>
  <si>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</si>
  <si>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</si>
  <si>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</si>
  <si>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</si>
  <si>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</si>
  <si>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</si>
  <si>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</si>
  <si>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</si>
  <si>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</si>
  <si>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</si>
  <si>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</si>
  <si>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</si>
  <si>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</si>
  <si>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</si>
  <si>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</si>
  <si>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</si>
  <si>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</si>
  <si>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</si>
  <si>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</si>
  <si>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</si>
  <si>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</si>
  <si>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</si>
  <si>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</si>
  <si>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</si>
  <si>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</si>
  <si>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</si>
  <si>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</si>
  <si>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</si>
  <si>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</si>
  <si>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</si>
  <si>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</si>
  <si>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</si>
  <si>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</si>
  <si>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</si>
  <si>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</si>
  <si>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</si>
  <si>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</si>
  <si>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</si>
  <si>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</si>
  <si>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</si>
  <si>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</si>
  <si>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</si>
  <si>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</si>
  <si>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</si>
  <si>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</si>
  <si>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</si>
  <si>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</si>
  <si>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</si>
  <si>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</si>
  <si>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</si>
  <si>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</si>
  <si>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</si>
  <si>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</si>
  <si>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</si>
  <si>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</si>
  <si>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</si>
  <si>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</si>
  <si>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</si>
  <si>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</si>
  <si>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</si>
  <si>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</si>
  <si>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</si>
  <si>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</si>
  <si>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</si>
  <si>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</si>
  <si>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</si>
  <si>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</si>
  <si>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</si>
  <si>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</si>
  <si>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</si>
  <si>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</si>
  <si>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</si>
  <si>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</si>
  <si>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</si>
  <si>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</si>
  <si>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</si>
  <si>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</si>
  <si>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</si>
  <si>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</si>
  <si>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</si>
  <si>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</si>
  <si>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</si>
  <si>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</si>
  <si>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</si>
  <si>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</si>
  <si>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</si>
  <si>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</si>
  <si>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</si>
  <si>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</si>
  <si>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</si>
  <si>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</si>
  <si>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</si>
  <si>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</si>
  <si>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</si>
  <si>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</si>
  <si>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</si>
  <si>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</si>
  <si>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</si>
  <si>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</si>
  <si>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</si>
  <si>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</si>
  <si>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</si>
  <si>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</si>
  <si>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</si>
  <si>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</si>
  <si>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</si>
  <si>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</si>
  <si>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</si>
  <si>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</si>
  <si>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</si>
  <si>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</si>
  <si>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</si>
  <si>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</si>
  <si>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</si>
  <si>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</si>
  <si>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Показатели, подлежащие раскрытию в сфере холодного водоснабжения (цены и тарифы)</t>
  </si>
  <si>
    <t>Организация осуществляет подключение к централизованной системе холодного водоснабжения</t>
  </si>
  <si>
    <t>1.2.1</t>
  </si>
  <si>
    <t>3.1</t>
  </si>
  <si>
    <t>4.1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</si>
  <si>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</si>
  <si>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</si>
  <si>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</si>
  <si>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</si>
  <si>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</si>
  <si>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</si>
  <si>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</si>
  <si>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</si>
  <si>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</si>
  <si>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</si>
  <si>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</si>
  <si>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</si>
  <si>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</si>
  <si>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</si>
  <si>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</si>
  <si>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</si>
  <si>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форма публичного договора поставки регулируемых товаров, оказания регулируемых услуг</t>
  </si>
  <si>
    <t>договор о подключении к централизованной системе холодного водоснабжения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</si>
  <si>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</si>
  <si>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</si>
  <si>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</si>
  <si>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</si>
  <si>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</si>
  <si>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Форма заявки о подключении к централизованной системе холодного водоснабжения</t>
  </si>
  <si>
    <t>Указывается ссылка на документ, предварительно загруженный в хранилище файлов ФГИС ЕИАС.</t>
  </si>
  <si>
    <t>наименование НПА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</si>
  <si>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</si>
  <si>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</si>
  <si>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</si>
  <si>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</si>
  <si>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</si>
  <si>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</si>
  <si>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</si>
  <si>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</si>
  <si>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</si>
  <si>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</si>
  <si>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</si>
  <si>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</si>
  <si>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</si>
  <si>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</si>
  <si>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</si>
  <si>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</si>
  <si>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</si>
  <si>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</si>
  <si>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</si>
  <si>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</si>
  <si>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</si>
  <si>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</si>
  <si>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</si>
  <si>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</si>
  <si>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</si>
  <si>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</si>
  <si>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</si>
  <si>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</si>
  <si>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</si>
  <si>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</si>
  <si>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</si>
  <si>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</si>
  <si>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</si>
  <si>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</si>
  <si>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</si>
  <si>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</si>
  <si>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</si>
  <si>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</si>
  <si>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</si>
  <si>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</si>
  <si>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</si>
  <si>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</si>
  <si>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</si>
  <si>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</si>
  <si>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</si>
  <si>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</si>
  <si>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</si>
  <si>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</si>
  <si>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</si>
  <si>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</si>
  <si>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</si>
  <si>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</si>
  <si>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</si>
  <si>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</si>
  <si>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</si>
  <si>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</si>
  <si>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</si>
  <si>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</si>
  <si>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</si>
  <si>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</si>
  <si>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</si>
  <si>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</si>
  <si>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</si>
  <si>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</si>
  <si>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</si>
  <si>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</si>
  <si>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</si>
  <si>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</si>
  <si>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</si>
  <si>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</si>
  <si>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</si>
  <si>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</si>
  <si>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</si>
  <si>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</si>
  <si>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</si>
  <si>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</si>
  <si>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</si>
  <si>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</si>
  <si>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</si>
  <si>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</si>
  <si>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</si>
  <si>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</si>
  <si>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</si>
  <si>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</si>
  <si>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</si>
  <si>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</si>
  <si>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</si>
  <si>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</si>
  <si>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</si>
  <si>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</si>
  <si>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</si>
  <si>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</si>
  <si>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</si>
  <si>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</si>
  <si>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</si>
  <si>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</si>
  <si>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</si>
  <si>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</si>
  <si>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</si>
  <si>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</si>
  <si>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</si>
  <si>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</si>
  <si>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</si>
  <si>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</si>
  <si>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</si>
  <si>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</si>
  <si>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</si>
  <si>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</si>
  <si>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</si>
  <si>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</si>
  <si>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</si>
  <si>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</si>
  <si>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</si>
  <si>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</si>
  <si>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</si>
  <si>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</si>
  <si>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</si>
  <si>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</si>
  <si>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</si>
  <si>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</si>
  <si>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</si>
  <si>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</si>
  <si>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</si>
  <si>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</si>
  <si>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</si>
  <si>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</si>
  <si>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</si>
  <si>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</si>
  <si>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</si>
  <si>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</si>
  <si>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</si>
  <si>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</si>
  <si>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</si>
  <si>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</si>
  <si>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</si>
  <si>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Форма 2.2</t>
  </si>
  <si>
    <t>Форма 2.11</t>
  </si>
  <si>
    <t>Форма 2.12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</si>
  <si>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</si>
  <si>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</si>
  <si>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2.3</t>
  </si>
  <si>
    <t>Информация о величинах тарифов на подключение к централизованной системе холодного водоснабжения</t>
  </si>
  <si>
    <t>Информация о величинах тарифов на питьевую воду (питьевое водоснабжение), техническую воду, транспортировку воды, подвоз воды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</si>
  <si>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</si>
  <si>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</si>
  <si>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</si>
  <si>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</si>
  <si>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</si>
  <si>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</si>
  <si>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</si>
  <si>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</si>
  <si>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</si>
  <si>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</si>
  <si>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</si>
  <si>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</si>
  <si>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</si>
  <si>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</si>
  <si>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</si>
  <si>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</si>
  <si>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</si>
  <si>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r>
      <t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</si>
  <si>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</si>
  <si>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</si>
  <si>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</si>
  <si>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</si>
  <si>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</si>
  <si>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</si>
  <si>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</si>
  <si>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</si>
  <si>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</si>
  <si>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</si>
  <si>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</si>
  <si>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</si>
  <si>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</si>
  <si>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</si>
  <si>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</si>
  <si>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</si>
  <si>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</si>
  <si>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</si>
  <si>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</si>
  <si>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</si>
  <si>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</si>
  <si>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</si>
  <si>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</si>
  <si>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2.11' для организаций, которые не осуществляют подключение к централизованной системе.</t>
  </si>
  <si>
    <t>Размер файла обновления: 344064 байт</t>
  </si>
  <si>
    <t>Подготовка к обновлению...</t>
  </si>
  <si>
    <t>Сохранение файла резервной копии: C:\Users\User\Desktop\11111.BKP.xlsb</t>
  </si>
  <si>
    <t>Резервная копия создана: C:\Users\User\Desktop\11111.BKP.xlsb</t>
  </si>
  <si>
    <t>Создание книги для установки обновлений...</t>
  </si>
  <si>
    <t>Файл обновления загружен: C:\Users\User\Desktop\UPDATE.FAS.JKH.OPEN.INFO.PRICE.HVS.TO.1.0.2.42.xls</t>
  </si>
  <si>
    <t>население и приравненные категории</t>
  </si>
  <si>
    <t>Обновление завершилось удачно! Шаблон FAS.JKH.OPEN.INFO.PRICE.HVS.xlsb сохранен под именем 'FAS.JKH.OPEN.INFO.PRICE.HVS(v1.0.2).xlsb'</t>
  </si>
  <si>
    <t>17.12.2019</t>
  </si>
  <si>
    <t>Абзелиловский муниципальный район</t>
  </si>
  <si>
    <t>80601000</t>
  </si>
  <si>
    <t>Альмухаметовский сельский совет</t>
  </si>
  <si>
    <t>80601404</t>
  </si>
  <si>
    <t>Амангильдинский сельский совет</t>
  </si>
  <si>
    <t>80601407</t>
  </si>
  <si>
    <t>Аскаровский сельский совет</t>
  </si>
  <si>
    <t>80601410</t>
  </si>
  <si>
    <t>Баимовский сельский совет</t>
  </si>
  <si>
    <t>80601413</t>
  </si>
  <si>
    <t>Бурангуловский сельский совет</t>
  </si>
  <si>
    <t>80601416</t>
  </si>
  <si>
    <t>Гусевский сельский совет</t>
  </si>
  <si>
    <t>80601419</t>
  </si>
  <si>
    <t>Давлетовский сельский совет</t>
  </si>
  <si>
    <t>80601422</t>
  </si>
  <si>
    <t>Кирдасовский сельский совет</t>
  </si>
  <si>
    <t>80601425</t>
  </si>
  <si>
    <t>Краснобашкирский сельский совет</t>
  </si>
  <si>
    <t>80601428</t>
  </si>
  <si>
    <t>Равиловский сельский совет</t>
  </si>
  <si>
    <t>80601431</t>
  </si>
  <si>
    <t>Ташбулатовский сельский совет</t>
  </si>
  <si>
    <t>80601434</t>
  </si>
  <si>
    <t>Таштимеровский сельский совет</t>
  </si>
  <si>
    <t>80601437</t>
  </si>
  <si>
    <t>Халиловский сельский совет</t>
  </si>
  <si>
    <t>80601440</t>
  </si>
  <si>
    <t>Хамитовский сельский совет</t>
  </si>
  <si>
    <t>80601443</t>
  </si>
  <si>
    <t>Янгильский сельский совет</t>
  </si>
  <si>
    <t>80601446</t>
  </si>
  <si>
    <t>Альшеевский муниципальный район</t>
  </si>
  <si>
    <t>80602000</t>
  </si>
  <si>
    <t>Абдрашитовский сельский совет</t>
  </si>
  <si>
    <t>80602404</t>
  </si>
  <si>
    <t>Аксеновский сельский совет</t>
  </si>
  <si>
    <t>80602406</t>
  </si>
  <si>
    <t>Воздвиженский сельский совет</t>
  </si>
  <si>
    <t>80602413</t>
  </si>
  <si>
    <t>Гайниямакский сельский совет</t>
  </si>
  <si>
    <t>80602416</t>
  </si>
  <si>
    <t>Зеленоклиновский сельский совет</t>
  </si>
  <si>
    <t>80602418</t>
  </si>
  <si>
    <t>Ибраевский сельский совет</t>
  </si>
  <si>
    <t>80602419</t>
  </si>
  <si>
    <t>Казанский сельский совет</t>
  </si>
  <si>
    <t>80602422</t>
  </si>
  <si>
    <t>Кармышевский сельский совет</t>
  </si>
  <si>
    <t>80602428</t>
  </si>
  <si>
    <t>Кипчак-Аскаровский сельский совет</t>
  </si>
  <si>
    <t>80602431</t>
  </si>
  <si>
    <t>Кызыльский сельский совет</t>
  </si>
  <si>
    <t>80602437</t>
  </si>
  <si>
    <t>Мендяновский сельский совет</t>
  </si>
  <si>
    <t>80602440</t>
  </si>
  <si>
    <t>Нигматуллинский сельский совет</t>
  </si>
  <si>
    <t>80602443</t>
  </si>
  <si>
    <t>Нижнеаврюзовский сельский совет</t>
  </si>
  <si>
    <t>80602446</t>
  </si>
  <si>
    <t>Никифаровский сельский совет</t>
  </si>
  <si>
    <t>80602449</t>
  </si>
  <si>
    <t>Раевский сельский совет</t>
  </si>
  <si>
    <t>80602451</t>
  </si>
  <si>
    <t>Слаковский сельский совет</t>
  </si>
  <si>
    <t>80602455</t>
  </si>
  <si>
    <t>Ташлинский сельский совет</t>
  </si>
  <si>
    <t>80602458</t>
  </si>
  <si>
    <t>Трунтаишевский сельский совет</t>
  </si>
  <si>
    <t>80602461</t>
  </si>
  <si>
    <t>Чебенлинский сельский совет</t>
  </si>
  <si>
    <t>80602464</t>
  </si>
  <si>
    <t>Шафрановский сельский совет</t>
  </si>
  <si>
    <t>80602470</t>
  </si>
  <si>
    <t>Архангельский муниципальный район</t>
  </si>
  <si>
    <t>80603000</t>
  </si>
  <si>
    <t>Абзановский сельский совет</t>
  </si>
  <si>
    <t>80603404</t>
  </si>
  <si>
    <t>Арх-Латышский сельский совет</t>
  </si>
  <si>
    <t>80603413</t>
  </si>
  <si>
    <t>Архангельский сельский совет</t>
  </si>
  <si>
    <t>80603410</t>
  </si>
  <si>
    <t>Бакалдинский сельский совет</t>
  </si>
  <si>
    <t>80603416</t>
  </si>
  <si>
    <t>Инзерский сельский совет</t>
  </si>
  <si>
    <t>80603419</t>
  </si>
  <si>
    <t>Ирныкшинский сельский совет</t>
  </si>
  <si>
    <t>80603422</t>
  </si>
  <si>
    <t>Краснозилимский сельский совет</t>
  </si>
  <si>
    <t>80603425</t>
  </si>
  <si>
    <t>Краснокуртовский сельский совет</t>
  </si>
  <si>
    <t>80603428</t>
  </si>
  <si>
    <t>Липовский сельский совет</t>
  </si>
  <si>
    <t>80603434</t>
  </si>
  <si>
    <t>Орловский сельский совет</t>
  </si>
  <si>
    <t>80603440</t>
  </si>
  <si>
    <t>Тавакачевский сельский совет</t>
  </si>
  <si>
    <t>80603446</t>
  </si>
  <si>
    <t>Узунларовский сельский совет</t>
  </si>
  <si>
    <t>80603450</t>
  </si>
  <si>
    <t>Аскинский муниципальный район</t>
  </si>
  <si>
    <t>80604000</t>
  </si>
  <si>
    <t>Арбашевский сельский совет</t>
  </si>
  <si>
    <t>80604402</t>
  </si>
  <si>
    <t>Аскинский сельский совет</t>
  </si>
  <si>
    <t>80604404</t>
  </si>
  <si>
    <t>Евбулякский сельский совет</t>
  </si>
  <si>
    <t>80604413</t>
  </si>
  <si>
    <t>Казанчинский сельский совет</t>
  </si>
  <si>
    <t>80604416</t>
  </si>
  <si>
    <t>Карткисяковский сельский совет</t>
  </si>
  <si>
    <t>80604418</t>
  </si>
  <si>
    <t>Кашкинский сельский совет</t>
  </si>
  <si>
    <t>80604419</t>
  </si>
  <si>
    <t>Ключевский сельский совет</t>
  </si>
  <si>
    <t>80604425</t>
  </si>
  <si>
    <t>Кубиязовский сельский совет</t>
  </si>
  <si>
    <t>80604428</t>
  </si>
  <si>
    <t>Кунгаковский сельский совет</t>
  </si>
  <si>
    <t>80604431</t>
  </si>
  <si>
    <t>Кшлау-Елгинский сельский совет</t>
  </si>
  <si>
    <t>80604437</t>
  </si>
  <si>
    <t>Мутабашевский сельский совет</t>
  </si>
  <si>
    <t>80604440</t>
  </si>
  <si>
    <t>Петропавловский сельский совет</t>
  </si>
  <si>
    <t>80604442</t>
  </si>
  <si>
    <t>Султанбековский сельский совет</t>
  </si>
  <si>
    <t>80604443</t>
  </si>
  <si>
    <t>Урмиязовский сельский совет</t>
  </si>
  <si>
    <t>80604446</t>
  </si>
  <si>
    <t>Усть-Табасский сельский совет</t>
  </si>
  <si>
    <t>80604450</t>
  </si>
  <si>
    <t>Аургазинский муниципальный район</t>
  </si>
  <si>
    <t>80605000</t>
  </si>
  <si>
    <t>Балыклыкульский сельский совет</t>
  </si>
  <si>
    <t>80605402</t>
  </si>
  <si>
    <t>Батыровский сельский совет</t>
  </si>
  <si>
    <t>80605404</t>
  </si>
  <si>
    <t>Бишкаинский сельский совет</t>
  </si>
  <si>
    <t>80605407</t>
  </si>
  <si>
    <t>80605410</t>
  </si>
  <si>
    <t>Исмагиловский сельский совет</t>
  </si>
  <si>
    <t>80605413</t>
  </si>
  <si>
    <t>Ишлинский сельский совет</t>
  </si>
  <si>
    <t>80605416</t>
  </si>
  <si>
    <t>Кебячевский сельский совет</t>
  </si>
  <si>
    <t>80605419</t>
  </si>
  <si>
    <t>Меселинский сельский совет</t>
  </si>
  <si>
    <t>80605422</t>
  </si>
  <si>
    <t>Михайловский сельский совет</t>
  </si>
  <si>
    <t>80605425</t>
  </si>
  <si>
    <t>Нагадакский сельский совет</t>
  </si>
  <si>
    <t>80605428</t>
  </si>
  <si>
    <t>Новокальчировский сельский совет</t>
  </si>
  <si>
    <t>80605431</t>
  </si>
  <si>
    <t>Семенкинский сельский совет</t>
  </si>
  <si>
    <t>80605434</t>
  </si>
  <si>
    <t>Степановский сельский совет</t>
  </si>
  <si>
    <t>80605437</t>
  </si>
  <si>
    <t>Султанмуратовский сельский совет</t>
  </si>
  <si>
    <t>80605440</t>
  </si>
  <si>
    <t>Таштамакский сельский совет</t>
  </si>
  <si>
    <t>80605443</t>
  </si>
  <si>
    <t>Толбазинский сельский совет</t>
  </si>
  <si>
    <t>80605446</t>
  </si>
  <si>
    <t>Тряпинский сельский совет</t>
  </si>
  <si>
    <t>80605449</t>
  </si>
  <si>
    <t>Тукаевский сельский совет</t>
  </si>
  <si>
    <t>80605452</t>
  </si>
  <si>
    <t>Турумбетовский сельский совет</t>
  </si>
  <si>
    <t>80605458</t>
  </si>
  <si>
    <t>Уршакский сельский совет</t>
  </si>
  <si>
    <t>80605461</t>
  </si>
  <si>
    <t>Чуваш-Карамалинский сельский совет</t>
  </si>
  <si>
    <t>80605472</t>
  </si>
  <si>
    <t>Баймакский муниципальный район</t>
  </si>
  <si>
    <t>80606000</t>
  </si>
  <si>
    <t>1-й Иткуловский сельский совет</t>
  </si>
  <si>
    <t>80606416</t>
  </si>
  <si>
    <t>Абдулкаримовский сельский совет</t>
  </si>
  <si>
    <t>80606404</t>
  </si>
  <si>
    <t>Акмурунский сельский совет</t>
  </si>
  <si>
    <t>80606407</t>
  </si>
  <si>
    <t>Бекешевский сельский совет</t>
  </si>
  <si>
    <t>80606409</t>
  </si>
  <si>
    <t>Биляловский сельский совет</t>
  </si>
  <si>
    <t>80606410</t>
  </si>
  <si>
    <t>Город Баймак</t>
  </si>
  <si>
    <t>80606101</t>
  </si>
  <si>
    <t>Зилаирский сельский совет</t>
  </si>
  <si>
    <t>80606413</t>
  </si>
  <si>
    <t>Ишбердинский сельский совет</t>
  </si>
  <si>
    <t>80606428</t>
  </si>
  <si>
    <t>Ишмурзинский сельский совет</t>
  </si>
  <si>
    <t>80606422</t>
  </si>
  <si>
    <t>Ишмухаметовский сельский совет</t>
  </si>
  <si>
    <t>80606425</t>
  </si>
  <si>
    <t>Кульчуровский сельский совет</t>
  </si>
  <si>
    <t>80606437</t>
  </si>
  <si>
    <t>Кусеевский сельский совет</t>
  </si>
  <si>
    <t>80606431</t>
  </si>
  <si>
    <t>Мерясовский сельский совет</t>
  </si>
  <si>
    <t>80606438</t>
  </si>
  <si>
    <t>Мукасовский сельский совет</t>
  </si>
  <si>
    <t>80606434</t>
  </si>
  <si>
    <t>Нигаматовский сельский совет</t>
  </si>
  <si>
    <t>80606440</t>
  </si>
  <si>
    <t>Семеновский сельский совет</t>
  </si>
  <si>
    <t>80606442</t>
  </si>
  <si>
    <t>Сибайский сельский совет</t>
  </si>
  <si>
    <t>80606443</t>
  </si>
  <si>
    <t>Тавлыкаевский сельский совет</t>
  </si>
  <si>
    <t>80606446</t>
  </si>
  <si>
    <t>Татлыбаевский сельский совет</t>
  </si>
  <si>
    <t>80606449</t>
  </si>
  <si>
    <t>Темясовский сельский совет</t>
  </si>
  <si>
    <t>80606452</t>
  </si>
  <si>
    <t>Тубинский сельский совет</t>
  </si>
  <si>
    <t>80606453</t>
  </si>
  <si>
    <t>Юмашевский сельский совет</t>
  </si>
  <si>
    <t>80606455</t>
  </si>
  <si>
    <t>Яратовский сельский совет</t>
  </si>
  <si>
    <t>80606459</t>
  </si>
  <si>
    <t>Бакалинский муниципальный район</t>
  </si>
  <si>
    <t>80607000</t>
  </si>
  <si>
    <t>Ахмановский сельский совет</t>
  </si>
  <si>
    <t>80607404</t>
  </si>
  <si>
    <t>Бакалинский сельский совет</t>
  </si>
  <si>
    <t>80607407</t>
  </si>
  <si>
    <t>Бузюровский сельский совет</t>
  </si>
  <si>
    <t>80607413</t>
  </si>
  <si>
    <t>Дияшевский сельский совет</t>
  </si>
  <si>
    <t>80607419</t>
  </si>
  <si>
    <t>Камышлытамакский сельский совет</t>
  </si>
  <si>
    <t>80607425</t>
  </si>
  <si>
    <t>Килеевский сельский совет</t>
  </si>
  <si>
    <t>80607428</t>
  </si>
  <si>
    <t>Куштиряковский сельский совет</t>
  </si>
  <si>
    <t>80607431</t>
  </si>
  <si>
    <t>80607410</t>
  </si>
  <si>
    <t>Мустафинский сельский совет</t>
  </si>
  <si>
    <t>80607434</t>
  </si>
  <si>
    <t>Новокатаевский сельский совет</t>
  </si>
  <si>
    <t>80607440</t>
  </si>
  <si>
    <t>Новоурсаевский сельский совет</t>
  </si>
  <si>
    <t>80607446</t>
  </si>
  <si>
    <t>Старокостеевский сельский совет</t>
  </si>
  <si>
    <t>80607451</t>
  </si>
  <si>
    <t>Старокуручевский сельский совет</t>
  </si>
  <si>
    <t>80607449</t>
  </si>
  <si>
    <t>Староматинский сельский совет</t>
  </si>
  <si>
    <t>80607455</t>
  </si>
  <si>
    <t>Старошарашлинский сельский совет</t>
  </si>
  <si>
    <t>80607458</t>
  </si>
  <si>
    <t>Тактагуловский сельский совет</t>
  </si>
  <si>
    <t>80607461</t>
  </si>
  <si>
    <t>Урманаевский сельский совет</t>
  </si>
  <si>
    <t>80607464</t>
  </si>
  <si>
    <t>Балтачевский муниципальный район</t>
  </si>
  <si>
    <t>80608000</t>
  </si>
  <si>
    <t>Богдановский сельский совет</t>
  </si>
  <si>
    <t>80608404</t>
  </si>
  <si>
    <t>Верхнеянактаевский сельский совет</t>
  </si>
  <si>
    <t>80608407</t>
  </si>
  <si>
    <t>Кундашлинский сельский совет</t>
  </si>
  <si>
    <t>80608413</t>
  </si>
  <si>
    <t>Кунтугушевский сельский совет</t>
  </si>
  <si>
    <t>80608416</t>
  </si>
  <si>
    <t>Нижнекарышевский сельский совет</t>
  </si>
  <si>
    <t>80608419</t>
  </si>
  <si>
    <t>Нижнесикиязовский сельский совет</t>
  </si>
  <si>
    <t>80608422</t>
  </si>
  <si>
    <t>Норкинский сельский совет</t>
  </si>
  <si>
    <t>80608425</t>
  </si>
  <si>
    <t>Сейтяковский сельский совет</t>
  </si>
  <si>
    <t>80608428</t>
  </si>
  <si>
    <t>Старобалтачевский сельский совет</t>
  </si>
  <si>
    <t>80608431</t>
  </si>
  <si>
    <t>Староянбаевский сельский совет</t>
  </si>
  <si>
    <t>80608434</t>
  </si>
  <si>
    <t>Тошкуровский сельский совет</t>
  </si>
  <si>
    <t>80608437</t>
  </si>
  <si>
    <t>Тучубаевский сельский совет</t>
  </si>
  <si>
    <t>80608440</t>
  </si>
  <si>
    <t>Шавьядинский сельский совет</t>
  </si>
  <si>
    <t>80608441</t>
  </si>
  <si>
    <t>Штандинский сельский совет</t>
  </si>
  <si>
    <t>80608443</t>
  </si>
  <si>
    <t>Ялангачевский сельский совет</t>
  </si>
  <si>
    <t>80608448</t>
  </si>
  <si>
    <t>Белебеевский муниципальный район</t>
  </si>
  <si>
    <t>80609000</t>
  </si>
  <si>
    <t>Аксаковский сельский совет</t>
  </si>
  <si>
    <t>80609401</t>
  </si>
  <si>
    <t>Анновский сельский совет</t>
  </si>
  <si>
    <t>80609413</t>
  </si>
  <si>
    <t>Баженовский сельский совет</t>
  </si>
  <si>
    <t>80609402</t>
  </si>
  <si>
    <t>Город Белебей</t>
  </si>
  <si>
    <t>80609101</t>
  </si>
  <si>
    <t>Донской сельский совет</t>
  </si>
  <si>
    <t>80609404</t>
  </si>
  <si>
    <t>Ермолкинский сельский совет</t>
  </si>
  <si>
    <t>80609407</t>
  </si>
  <si>
    <t>Знаменский сельский совет</t>
  </si>
  <si>
    <t>80609410</t>
  </si>
  <si>
    <t>Максим-Горьковский сельский совет</t>
  </si>
  <si>
    <t>80609416</t>
  </si>
  <si>
    <t>Малиновский сельский совет</t>
  </si>
  <si>
    <t>80609419</t>
  </si>
  <si>
    <t>Метевбашевский сельский совет</t>
  </si>
  <si>
    <t>80609425</t>
  </si>
  <si>
    <t>Приютовский поссовет</t>
  </si>
  <si>
    <t>80609165</t>
  </si>
  <si>
    <t>Рассветовский сельский совет</t>
  </si>
  <si>
    <t>80609428</t>
  </si>
  <si>
    <t>80609431</t>
  </si>
  <si>
    <t>Слакбашевский сельский совет</t>
  </si>
  <si>
    <t>80609434</t>
  </si>
  <si>
    <t>Тузлукушевский сельский совет</t>
  </si>
  <si>
    <t>80609437</t>
  </si>
  <si>
    <t>Усень-Ивановский сельский совет</t>
  </si>
  <si>
    <t>80609440</t>
  </si>
  <si>
    <t>Шаровский сельский совет</t>
  </si>
  <si>
    <t>80609443</t>
  </si>
  <si>
    <t>Белокатайский муниципальный район</t>
  </si>
  <si>
    <t>80610000</t>
  </si>
  <si>
    <t>Атаршинский сельский совет</t>
  </si>
  <si>
    <t>80610402</t>
  </si>
  <si>
    <t>Белянковский сельский совет</t>
  </si>
  <si>
    <t>80610404</t>
  </si>
  <si>
    <t>Емашинский сельский совет</t>
  </si>
  <si>
    <t>80610407</t>
  </si>
  <si>
    <t>Карлыхановский сельский совет</t>
  </si>
  <si>
    <t>80610413</t>
  </si>
  <si>
    <t>Майгазинский сельский совет</t>
  </si>
  <si>
    <t>80610416</t>
  </si>
  <si>
    <t>Нижнеискушинский сельский совет</t>
  </si>
  <si>
    <t>80610419</t>
  </si>
  <si>
    <t>Новобелокатайский сельский совет</t>
  </si>
  <si>
    <t>80610422</t>
  </si>
  <si>
    <t>Ногушинский сельский совет</t>
  </si>
  <si>
    <t>80610425</t>
  </si>
  <si>
    <t>Старобелокатайский сельский совет</t>
  </si>
  <si>
    <t>80610428</t>
  </si>
  <si>
    <t>Тардавский сельский совет</t>
  </si>
  <si>
    <t>80610431</t>
  </si>
  <si>
    <t>Ургалинский сельский совет</t>
  </si>
  <si>
    <t>80610434</t>
  </si>
  <si>
    <t>Утяшевский сельский совет</t>
  </si>
  <si>
    <t>80610437</t>
  </si>
  <si>
    <t>Яныбаевский сельский совет</t>
  </si>
  <si>
    <t>80610440</t>
  </si>
  <si>
    <t>Белорецкий муниципальный район</t>
  </si>
  <si>
    <t>80611000</t>
  </si>
  <si>
    <t>Абзаковский сельский совет</t>
  </si>
  <si>
    <t>80611404</t>
  </si>
  <si>
    <t>Азикеевский сельский совет</t>
  </si>
  <si>
    <t>80611407</t>
  </si>
  <si>
    <t>Ассинский сельский совет</t>
  </si>
  <si>
    <t>80611410</t>
  </si>
  <si>
    <t>Верхнеавзянский сельский совет</t>
  </si>
  <si>
    <t>80611415</t>
  </si>
  <si>
    <t>Город Белорецк</t>
  </si>
  <si>
    <t>80611101</t>
  </si>
  <si>
    <t>Железнодорожный сельский совет</t>
  </si>
  <si>
    <t>80611418</t>
  </si>
  <si>
    <t>Зигазинский сельский совет</t>
  </si>
  <si>
    <t>80611416</t>
  </si>
  <si>
    <t>Зуяковский сельский совет</t>
  </si>
  <si>
    <t>80611417</t>
  </si>
  <si>
    <t>80611420</t>
  </si>
  <si>
    <t>80611422</t>
  </si>
  <si>
    <t>Кагинский сельский совет</t>
  </si>
  <si>
    <t>80611425</t>
  </si>
  <si>
    <t>Ломовский сельский совет</t>
  </si>
  <si>
    <t>80611427</t>
  </si>
  <si>
    <t>Николаевский сельский совет</t>
  </si>
  <si>
    <t>80611434</t>
  </si>
  <si>
    <t>Нурский сельский совет</t>
  </si>
  <si>
    <t>80611440</t>
  </si>
  <si>
    <t>Серменевский сельский совет</t>
  </si>
  <si>
    <t>80611443</t>
  </si>
  <si>
    <t>Сосновский сельский совет</t>
  </si>
  <si>
    <t>80611446</t>
  </si>
  <si>
    <t>Тирлянский сельский совет</t>
  </si>
  <si>
    <t>80611448</t>
  </si>
  <si>
    <t>Туканский сельский совет</t>
  </si>
  <si>
    <t>80611449</t>
  </si>
  <si>
    <t>Узянский сельский совет</t>
  </si>
  <si>
    <t>80611452</t>
  </si>
  <si>
    <t>Шигаевский сельский совет</t>
  </si>
  <si>
    <t>80611455</t>
  </si>
  <si>
    <t>Бижбулякский муниципальный район</t>
  </si>
  <si>
    <t>80612000</t>
  </si>
  <si>
    <t>Аитовский сельский совет</t>
  </si>
  <si>
    <t>80612404</t>
  </si>
  <si>
    <t>Базлыкский сельский совет</t>
  </si>
  <si>
    <t>80612407</t>
  </si>
  <si>
    <t>Бижбулякский сельский совет</t>
  </si>
  <si>
    <t>80612410</t>
  </si>
  <si>
    <t>Биккуловский сельский совет</t>
  </si>
  <si>
    <t>80612413</t>
  </si>
  <si>
    <t>Демский сельский совет</t>
  </si>
  <si>
    <t>80612416</t>
  </si>
  <si>
    <t>Елбулактамакский сельский совет</t>
  </si>
  <si>
    <t>80612419</t>
  </si>
  <si>
    <t>Зириклинский сельский совет</t>
  </si>
  <si>
    <t>80612422</t>
  </si>
  <si>
    <t>Калининский сельский совет</t>
  </si>
  <si>
    <t>80612425</t>
  </si>
  <si>
    <t>Каменский сельский совет</t>
  </si>
  <si>
    <t>80612428</t>
  </si>
  <si>
    <t>Кенгер-Менеузовский сельский совет</t>
  </si>
  <si>
    <t>80612431</t>
  </si>
  <si>
    <t>Кош-Елгинский сельский совет</t>
  </si>
  <si>
    <t>80612440</t>
  </si>
  <si>
    <t>80612442</t>
  </si>
  <si>
    <t>Сухореченский сельский совет</t>
  </si>
  <si>
    <t>80612443</t>
  </si>
  <si>
    <t>Бирский муниципальный район</t>
  </si>
  <si>
    <t>80613000</t>
  </si>
  <si>
    <t>Бахтыбаевский сельский совет</t>
  </si>
  <si>
    <t>80613407</t>
  </si>
  <si>
    <t>Березовский сельский совет</t>
  </si>
  <si>
    <t>80613409</t>
  </si>
  <si>
    <t>Бурновский сельский совет</t>
  </si>
  <si>
    <t>80613408</t>
  </si>
  <si>
    <t>Верхнелачентауский сельский совет</t>
  </si>
  <si>
    <t>80613410</t>
  </si>
  <si>
    <t>Город Бирск</t>
  </si>
  <si>
    <t>80613101</t>
  </si>
  <si>
    <t>Калинниковский сельский совет</t>
  </si>
  <si>
    <t>80613416</t>
  </si>
  <si>
    <t>Кусекеевский сельский совет</t>
  </si>
  <si>
    <t>80613419</t>
  </si>
  <si>
    <t>Маядыковский сельский совет</t>
  </si>
  <si>
    <t>80613422</t>
  </si>
  <si>
    <t>Осиновский сельский совет</t>
  </si>
  <si>
    <t>80613425</t>
  </si>
  <si>
    <t>Силантьевский сельский совет</t>
  </si>
  <si>
    <t>80613431</t>
  </si>
  <si>
    <t>Старобазановский сельский совет</t>
  </si>
  <si>
    <t>80613434</t>
  </si>
  <si>
    <t>Старопетровский сельский совет</t>
  </si>
  <si>
    <t>80613437</t>
  </si>
  <si>
    <t>Сусловский сельский совет</t>
  </si>
  <si>
    <t>80613440</t>
  </si>
  <si>
    <t>Угузевский сельский совет</t>
  </si>
  <si>
    <t>80613443</t>
  </si>
  <si>
    <t>Чишминский сельский совет</t>
  </si>
  <si>
    <t>80613446</t>
  </si>
  <si>
    <t>Благоварский муниципальный район</t>
  </si>
  <si>
    <t>80614000</t>
  </si>
  <si>
    <t>Алексеевский сельский совет</t>
  </si>
  <si>
    <t>80614404</t>
  </si>
  <si>
    <t>Балышлинский сельский совет</t>
  </si>
  <si>
    <t>80614407</t>
  </si>
  <si>
    <t>Благоварский сельский совет</t>
  </si>
  <si>
    <t>80614410</t>
  </si>
  <si>
    <t>Дмитриевский сельский совет</t>
  </si>
  <si>
    <t>80614413</t>
  </si>
  <si>
    <t>Каргалинский сельский совет</t>
  </si>
  <si>
    <t>80614416</t>
  </si>
  <si>
    <t>Кашкалашинский сельский совет</t>
  </si>
  <si>
    <t>80614419</t>
  </si>
  <si>
    <t>Кучербаевский сельский совет</t>
  </si>
  <si>
    <t>80614422</t>
  </si>
  <si>
    <t>Мирновский сельский совет</t>
  </si>
  <si>
    <t>80614423</t>
  </si>
  <si>
    <t>Первомайский сельский совет</t>
  </si>
  <si>
    <t>80614424</t>
  </si>
  <si>
    <t>Тановский сельский совет</t>
  </si>
  <si>
    <t>80614428</t>
  </si>
  <si>
    <t>Троицкий сельский совет</t>
  </si>
  <si>
    <t>80614431</t>
  </si>
  <si>
    <t>Удрякбашевский сельский совет</t>
  </si>
  <si>
    <t>80614434</t>
  </si>
  <si>
    <t>Языковский сельский совет</t>
  </si>
  <si>
    <t>80614437</t>
  </si>
  <si>
    <t>Ямакаевский сельский совет</t>
  </si>
  <si>
    <t>80614440</t>
  </si>
  <si>
    <t>Янышевский сельский совет</t>
  </si>
  <si>
    <t>80614443</t>
  </si>
  <si>
    <t>Благовещенский муниципальный район</t>
  </si>
  <si>
    <t>80615000</t>
  </si>
  <si>
    <t>Бедеево-Полянский сельский совет</t>
  </si>
  <si>
    <t>80615404</t>
  </si>
  <si>
    <t>Богородский сельский совет</t>
  </si>
  <si>
    <t>80615407</t>
  </si>
  <si>
    <t>Волковский сельский совет</t>
  </si>
  <si>
    <t>80615413</t>
  </si>
  <si>
    <t>Город Благовещенск</t>
  </si>
  <si>
    <t>80615101</t>
  </si>
  <si>
    <t>Изяковский сельский совет</t>
  </si>
  <si>
    <t>80615419</t>
  </si>
  <si>
    <t>Иликовский сельский совет</t>
  </si>
  <si>
    <t>80615422</t>
  </si>
  <si>
    <t>Ильино-Полянский сельский совет</t>
  </si>
  <si>
    <t>80615425</t>
  </si>
  <si>
    <t>80615428</t>
  </si>
  <si>
    <t>Новонадеждинский сельский совет</t>
  </si>
  <si>
    <t>80615431</t>
  </si>
  <si>
    <t>Октябрьский сельский совет</t>
  </si>
  <si>
    <t>80615434</t>
  </si>
  <si>
    <t>80615437</t>
  </si>
  <si>
    <t>Покровский сельский совет</t>
  </si>
  <si>
    <t>80615440</t>
  </si>
  <si>
    <t>Саннинский сельский совет</t>
  </si>
  <si>
    <t>80615443</t>
  </si>
  <si>
    <t>Старонадеждинский сельский совет</t>
  </si>
  <si>
    <t>80615449</t>
  </si>
  <si>
    <t>Тугайский сельский совет</t>
  </si>
  <si>
    <t>80615453</t>
  </si>
  <si>
    <t>Удельно-Дуванейский сельский совет</t>
  </si>
  <si>
    <t>80615461</t>
  </si>
  <si>
    <t>Буздякский муниципальный район</t>
  </si>
  <si>
    <t>80617000</t>
  </si>
  <si>
    <t>Арслановский сельский совет</t>
  </si>
  <si>
    <t>80617404</t>
  </si>
  <si>
    <t>Буздякский сельский совет</t>
  </si>
  <si>
    <t>80617407</t>
  </si>
  <si>
    <t>Гафурийский сельский совет</t>
  </si>
  <si>
    <t>80617410</t>
  </si>
  <si>
    <t>Канлы-Туркеевский сельский совет</t>
  </si>
  <si>
    <t>80617413</t>
  </si>
  <si>
    <t>Каранский сельский совет</t>
  </si>
  <si>
    <t>80617416</t>
  </si>
  <si>
    <t>Килимовский сельский совет</t>
  </si>
  <si>
    <t>80617419</t>
  </si>
  <si>
    <t>Копей-Кубовский сельский совет</t>
  </si>
  <si>
    <t>80617422</t>
  </si>
  <si>
    <t>Кузеевский сельский совет</t>
  </si>
  <si>
    <t>80617425</t>
  </si>
  <si>
    <t>Сабаевский сельский совет</t>
  </si>
  <si>
    <t>80617431</t>
  </si>
  <si>
    <t>Тавларовский сельский совет</t>
  </si>
  <si>
    <t>80617437</t>
  </si>
  <si>
    <t>Тюрюшевский сельский совет</t>
  </si>
  <si>
    <t>80617440</t>
  </si>
  <si>
    <t>Уртакульский сельский совет</t>
  </si>
  <si>
    <t>80617446</t>
  </si>
  <si>
    <t>Бураевский муниципальный район</t>
  </si>
  <si>
    <t>80618000</t>
  </si>
  <si>
    <t>Азяковский сельский совет</t>
  </si>
  <si>
    <t>80618404</t>
  </si>
  <si>
    <t>Бадраковский сельский совет</t>
  </si>
  <si>
    <t>80618407</t>
  </si>
  <si>
    <t>Бураевский сельский совет</t>
  </si>
  <si>
    <t>80618413</t>
  </si>
  <si>
    <t>Ванышевский сельский совет</t>
  </si>
  <si>
    <t>80618416</t>
  </si>
  <si>
    <t>Вострецовский сельский совет</t>
  </si>
  <si>
    <t>80618419</t>
  </si>
  <si>
    <t>Каинлыковский сельский совет</t>
  </si>
  <si>
    <t>80618422</t>
  </si>
  <si>
    <t>Кашкалевский сельский совет</t>
  </si>
  <si>
    <t>80618425</t>
  </si>
  <si>
    <t>Кузбаевский сельский совет</t>
  </si>
  <si>
    <t>80618431</t>
  </si>
  <si>
    <t>Кушманаковский сельский совет</t>
  </si>
  <si>
    <t>80618428</t>
  </si>
  <si>
    <t>Тазларовский сельский совет</t>
  </si>
  <si>
    <t>80618437</t>
  </si>
  <si>
    <t>Тангатаровский сельский совет</t>
  </si>
  <si>
    <t>80618440</t>
  </si>
  <si>
    <t>Тепляковский сельский совет</t>
  </si>
  <si>
    <t>80618443</t>
  </si>
  <si>
    <t>Челкаковский сельский совет</t>
  </si>
  <si>
    <t>80618446</t>
  </si>
  <si>
    <t>Бурзянский муниципальный район</t>
  </si>
  <si>
    <t>80619000</t>
  </si>
  <si>
    <t>80619404</t>
  </si>
  <si>
    <t>Атиковский сельский совет</t>
  </si>
  <si>
    <t>80619407</t>
  </si>
  <si>
    <t>Байгазинский сельский совет</t>
  </si>
  <si>
    <t>80619409</t>
  </si>
  <si>
    <t>Байназаровский сельский совет</t>
  </si>
  <si>
    <t>80619410</t>
  </si>
  <si>
    <t>Галиакберовский сельский совет</t>
  </si>
  <si>
    <t>80619413</t>
  </si>
  <si>
    <t>Иргизлинский сельский совет</t>
  </si>
  <si>
    <t>80619416</t>
  </si>
  <si>
    <t>Киекбаевский сельский совет</t>
  </si>
  <si>
    <t>80619419</t>
  </si>
  <si>
    <t>Кипчакский сельский совет</t>
  </si>
  <si>
    <t>80619420</t>
  </si>
  <si>
    <t>Кулганинский сельский совет</t>
  </si>
  <si>
    <t>80619440</t>
  </si>
  <si>
    <t>Старомунасиповский сельский совет</t>
  </si>
  <si>
    <t>80619422</t>
  </si>
  <si>
    <t>Старосубхангуловский сельский совет</t>
  </si>
  <si>
    <t>80619425</t>
  </si>
  <si>
    <t>Тимировский сельский совет</t>
  </si>
  <si>
    <t>80619430</t>
  </si>
  <si>
    <t>Гафурийский муниципальный район</t>
  </si>
  <si>
    <t>80621000</t>
  </si>
  <si>
    <t>Белоозерский сельский совет</t>
  </si>
  <si>
    <t>80621407</t>
  </si>
  <si>
    <t>Бельский сельский совет</t>
  </si>
  <si>
    <t>80621410</t>
  </si>
  <si>
    <t>Бурлинский сельский совет</t>
  </si>
  <si>
    <t>80621413</t>
  </si>
  <si>
    <t>Буруновский сельский совет</t>
  </si>
  <si>
    <t>80621414</t>
  </si>
  <si>
    <t>Зилим-Карановский сельский совет</t>
  </si>
  <si>
    <t>80621416</t>
  </si>
  <si>
    <t>Имендяшевский сельский совет</t>
  </si>
  <si>
    <t>80621419</t>
  </si>
  <si>
    <t>Ковардинский сельский совет</t>
  </si>
  <si>
    <t>80621422</t>
  </si>
  <si>
    <t>Красноусольский сельский совет</t>
  </si>
  <si>
    <t>80621423</t>
  </si>
  <si>
    <t>Мраковский сельский совет</t>
  </si>
  <si>
    <t>80621425</t>
  </si>
  <si>
    <t>Саитбабинский сельский совет</t>
  </si>
  <si>
    <t>80621428</t>
  </si>
  <si>
    <t>Табынский сельский совет</t>
  </si>
  <si>
    <t>80621431</t>
  </si>
  <si>
    <t>Ташбукановский сельский совет</t>
  </si>
  <si>
    <t>80621434</t>
  </si>
  <si>
    <t>80621437</t>
  </si>
  <si>
    <t>Толпаровский сельский совет</t>
  </si>
  <si>
    <t>80621440</t>
  </si>
  <si>
    <t>Утяковский сельский совет</t>
  </si>
  <si>
    <t>80621443</t>
  </si>
  <si>
    <t>Янгискаинский сельский совет</t>
  </si>
  <si>
    <t>80621446</t>
  </si>
  <si>
    <t>Город Агидель</t>
  </si>
  <si>
    <t>80703000</t>
  </si>
  <si>
    <t>Город Кумертау</t>
  </si>
  <si>
    <t>80723000</t>
  </si>
  <si>
    <t>Город Нефтекамск</t>
  </si>
  <si>
    <t>80727000</t>
  </si>
  <si>
    <t>Город Октябрьский</t>
  </si>
  <si>
    <t>80735000</t>
  </si>
  <si>
    <t>Город Салават</t>
  </si>
  <si>
    <t>80739000</t>
  </si>
  <si>
    <t>Город Сибай</t>
  </si>
  <si>
    <t>80743000</t>
  </si>
  <si>
    <t>Город Стерлитамак</t>
  </si>
  <si>
    <t>80745000</t>
  </si>
  <si>
    <t>Город Уфа</t>
  </si>
  <si>
    <t>80701000</t>
  </si>
  <si>
    <t>Давлекановский муниципальный район</t>
  </si>
  <si>
    <t>80622000</t>
  </si>
  <si>
    <t>Алгинский сельский совет</t>
  </si>
  <si>
    <t>80622404</t>
  </si>
  <si>
    <t>Бик-Кармалинский сельский совет</t>
  </si>
  <si>
    <t>80622410</t>
  </si>
  <si>
    <t>Город Давлеканово</t>
  </si>
  <si>
    <t>80622101</t>
  </si>
  <si>
    <t>Ивановский сельский совет</t>
  </si>
  <si>
    <t>80622413</t>
  </si>
  <si>
    <t>Имай-Кармалинский сельский совет</t>
  </si>
  <si>
    <t>80622416</t>
  </si>
  <si>
    <t>Кадыргуловский сельский совет</t>
  </si>
  <si>
    <t>80622419</t>
  </si>
  <si>
    <t>Казангуловский сельский совет</t>
  </si>
  <si>
    <t>80622422</t>
  </si>
  <si>
    <t>Кидрячевский сельский совет</t>
  </si>
  <si>
    <t>80622425</t>
  </si>
  <si>
    <t>Курманкеевский сельский совет</t>
  </si>
  <si>
    <t>80622428</t>
  </si>
  <si>
    <t>Микяшевский сельский совет</t>
  </si>
  <si>
    <t>80622431</t>
  </si>
  <si>
    <t>Поляковский сельский совет</t>
  </si>
  <si>
    <t>80622434</t>
  </si>
  <si>
    <t>80622437</t>
  </si>
  <si>
    <t>80622440</t>
  </si>
  <si>
    <t>Сергиопольский сельский совет</t>
  </si>
  <si>
    <t>80622443</t>
  </si>
  <si>
    <t>Соколовский сельский совет</t>
  </si>
  <si>
    <t>80622444</t>
  </si>
  <si>
    <t>Чуюнчинский сельский совет</t>
  </si>
  <si>
    <t>80622446</t>
  </si>
  <si>
    <t>Шестаевский сельский совет</t>
  </si>
  <si>
    <t>80622449</t>
  </si>
  <si>
    <t>Дуванский муниципальный район</t>
  </si>
  <si>
    <t>80623000</t>
  </si>
  <si>
    <t>Ариевский сельский совет</t>
  </si>
  <si>
    <t>80623404</t>
  </si>
  <si>
    <t>Вознесенский сельский совет</t>
  </si>
  <si>
    <t>80623406</t>
  </si>
  <si>
    <t>Дуванский сельский совет</t>
  </si>
  <si>
    <t>80623407</t>
  </si>
  <si>
    <t>Заимкинский сельский совет</t>
  </si>
  <si>
    <t>80623413</t>
  </si>
  <si>
    <t>Лемазинский сельский совет</t>
  </si>
  <si>
    <t>80623419</t>
  </si>
  <si>
    <t>Месягутовский сельский совет</t>
  </si>
  <si>
    <t>80623422</t>
  </si>
  <si>
    <t>Метелинский сельский совет</t>
  </si>
  <si>
    <t>80623425</t>
  </si>
  <si>
    <t>80623428</t>
  </si>
  <si>
    <t>Рухтинский сельский совет</t>
  </si>
  <si>
    <t>80623431</t>
  </si>
  <si>
    <t>Сальевский сельский совет</t>
  </si>
  <si>
    <t>80623433</t>
  </si>
  <si>
    <t>Сикиязский сельский совет</t>
  </si>
  <si>
    <t>80623434</t>
  </si>
  <si>
    <t>Улькундинский сельский совет</t>
  </si>
  <si>
    <t>80623440</t>
  </si>
  <si>
    <t>Ярославский сельский совет</t>
  </si>
  <si>
    <t>80623443</t>
  </si>
  <si>
    <t>Дюртюлинский муниципальный район</t>
  </si>
  <si>
    <t>80624000</t>
  </si>
  <si>
    <t>Ангасякский сельский совет</t>
  </si>
  <si>
    <t>80624404</t>
  </si>
  <si>
    <t>Асяновский сельский совет</t>
  </si>
  <si>
    <t>80624407</t>
  </si>
  <si>
    <t>Город Дюртюли</t>
  </si>
  <si>
    <t>80624101</t>
  </si>
  <si>
    <t>Исмаиловский сельский совет</t>
  </si>
  <si>
    <t>80624410</t>
  </si>
  <si>
    <t>Куккуяновский сельский совет</t>
  </si>
  <si>
    <t>80624413</t>
  </si>
  <si>
    <t>80624416</t>
  </si>
  <si>
    <t>Московский сельский совет</t>
  </si>
  <si>
    <t>80624422</t>
  </si>
  <si>
    <t>Семилетовский сельский совет</t>
  </si>
  <si>
    <t>80624430</t>
  </si>
  <si>
    <t>Старобаишевский сельский совет</t>
  </si>
  <si>
    <t>80624431</t>
  </si>
  <si>
    <t>Староянтузовский сельский совет</t>
  </si>
  <si>
    <t>80624434</t>
  </si>
  <si>
    <t>Суккуловский сельский совет</t>
  </si>
  <si>
    <t>80624437</t>
  </si>
  <si>
    <t>Таймурзинский сельский совет</t>
  </si>
  <si>
    <t>80624440</t>
  </si>
  <si>
    <t>Такарликовский сельский совет</t>
  </si>
  <si>
    <t>80624443</t>
  </si>
  <si>
    <t>Учпилинский сельский совет</t>
  </si>
  <si>
    <t>80624447</t>
  </si>
  <si>
    <t>Черлаковский сельский совет</t>
  </si>
  <si>
    <t>80624449</t>
  </si>
  <si>
    <t>Ермекеевский муниципальный район</t>
  </si>
  <si>
    <t>80625000</t>
  </si>
  <si>
    <t>Бекетовский сельский совет</t>
  </si>
  <si>
    <t>80625402</t>
  </si>
  <si>
    <t>Восьмомартовский сельский совет</t>
  </si>
  <si>
    <t>80625404</t>
  </si>
  <si>
    <t>Ермекеевский сельский совет</t>
  </si>
  <si>
    <t>80625407</t>
  </si>
  <si>
    <t>Кызыл-Ярский сельский совет</t>
  </si>
  <si>
    <t>80625411</t>
  </si>
  <si>
    <t>Нижнеулу-Елгинский сельский совет</t>
  </si>
  <si>
    <t>80625413</t>
  </si>
  <si>
    <t>Рятамакский сельский совет</t>
  </si>
  <si>
    <t>80625416</t>
  </si>
  <si>
    <t>Спартакский сельский совет</t>
  </si>
  <si>
    <t>80625422</t>
  </si>
  <si>
    <t>Среднекарамалинский сельский совет</t>
  </si>
  <si>
    <t>80625425</t>
  </si>
  <si>
    <t>Старосуллинский сельский совет</t>
  </si>
  <si>
    <t>80625428</t>
  </si>
  <si>
    <t>Старотураевский сельский совет</t>
  </si>
  <si>
    <t>80625431</t>
  </si>
  <si>
    <t>80625434</t>
  </si>
  <si>
    <t>Тарказинский сельский совет</t>
  </si>
  <si>
    <t>80625437</t>
  </si>
  <si>
    <t>Усман-Ташлинский сельский совет</t>
  </si>
  <si>
    <t>80625440</t>
  </si>
  <si>
    <t>ЗАТО город Межгорье</t>
  </si>
  <si>
    <t>80707000</t>
  </si>
  <si>
    <t>Зианчуринский муниципальный район</t>
  </si>
  <si>
    <t>80626000</t>
  </si>
  <si>
    <t>80626404</t>
  </si>
  <si>
    <t>Абуляисовский сельский совет</t>
  </si>
  <si>
    <t>80626405</t>
  </si>
  <si>
    <t>Баишевский сельский совет</t>
  </si>
  <si>
    <t>80626406</t>
  </si>
  <si>
    <t>Байдавлетовский сельский совет</t>
  </si>
  <si>
    <t>80626407</t>
  </si>
  <si>
    <t>Бикбауский сельский совет</t>
  </si>
  <si>
    <t>80626410</t>
  </si>
  <si>
    <t>Исянгуловский сельский совет</t>
  </si>
  <si>
    <t>80626416</t>
  </si>
  <si>
    <t>Казанбулакский сельский совет</t>
  </si>
  <si>
    <t>80626419</t>
  </si>
  <si>
    <t>Муйнакский сельский совет</t>
  </si>
  <si>
    <t>80626422</t>
  </si>
  <si>
    <t>Новопетровский сельский совет</t>
  </si>
  <si>
    <t>80626425</t>
  </si>
  <si>
    <t>Новочебенкинский сельский совет</t>
  </si>
  <si>
    <t>80626428</t>
  </si>
  <si>
    <t>Сакмарский сельский совет</t>
  </si>
  <si>
    <t>80626431</t>
  </si>
  <si>
    <t>Суренский сельский совет</t>
  </si>
  <si>
    <t>80626434</t>
  </si>
  <si>
    <t>80626437</t>
  </si>
  <si>
    <t>Утягуловский сельский совет</t>
  </si>
  <si>
    <t>80626440</t>
  </si>
  <si>
    <t>80626443</t>
  </si>
  <si>
    <t>Зилаирский муниципальный район</t>
  </si>
  <si>
    <t>80627000</t>
  </si>
  <si>
    <t>Бердяшский сельский совет</t>
  </si>
  <si>
    <t>80627404</t>
  </si>
  <si>
    <t>Верхнегалеевский сельский совет</t>
  </si>
  <si>
    <t>80627410</t>
  </si>
  <si>
    <t>80627413</t>
  </si>
  <si>
    <t>80627416</t>
  </si>
  <si>
    <t>Ивано-Кувалатский сельский совет</t>
  </si>
  <si>
    <t>80627419</t>
  </si>
  <si>
    <t>Кананикольский сельский совет</t>
  </si>
  <si>
    <t>80627421</t>
  </si>
  <si>
    <t>Канзафаровский сельский совет</t>
  </si>
  <si>
    <t>80627422</t>
  </si>
  <si>
    <t>Кашкаровский сельский совет</t>
  </si>
  <si>
    <t>80627423</t>
  </si>
  <si>
    <t>Матраевский сельский совет</t>
  </si>
  <si>
    <t>80627425</t>
  </si>
  <si>
    <t>Сабыровский сельский совет</t>
  </si>
  <si>
    <t>80627432</t>
  </si>
  <si>
    <t>Уркасский сельский совет</t>
  </si>
  <si>
    <t>80627434</t>
  </si>
  <si>
    <t>Юлдыбаевский сельский совет</t>
  </si>
  <si>
    <t>80627436</t>
  </si>
  <si>
    <t>Ямансазский сельский совет</t>
  </si>
  <si>
    <t>80627442</t>
  </si>
  <si>
    <t>Иглинский муниципальный район</t>
  </si>
  <si>
    <t>80628000</t>
  </si>
  <si>
    <t>Акбердинский сельский совет</t>
  </si>
  <si>
    <t>80628403</t>
  </si>
  <si>
    <t>Ауструмский сельский совет</t>
  </si>
  <si>
    <t>80628405</t>
  </si>
  <si>
    <t>Балтийский сельский совет</t>
  </si>
  <si>
    <t>80628410</t>
  </si>
  <si>
    <t>Ивано-Казанский сельский совет</t>
  </si>
  <si>
    <t>80628415</t>
  </si>
  <si>
    <t>Иглинский сельский совет</t>
  </si>
  <si>
    <t>80628416</t>
  </si>
  <si>
    <t>Калтымановский сельский совет</t>
  </si>
  <si>
    <t>80628420</t>
  </si>
  <si>
    <t>Кальтовский сельский совет</t>
  </si>
  <si>
    <t>80628425</t>
  </si>
  <si>
    <t>Красновосходский сельский совет</t>
  </si>
  <si>
    <t>80628430</t>
  </si>
  <si>
    <t>Кудеевский сельский совет</t>
  </si>
  <si>
    <t>80628432</t>
  </si>
  <si>
    <t>Лемезинский сельский совет</t>
  </si>
  <si>
    <t>80628435</t>
  </si>
  <si>
    <t>Майский сельский совет</t>
  </si>
  <si>
    <t>80628440</t>
  </si>
  <si>
    <t>Надеждинский сельский совет</t>
  </si>
  <si>
    <t>80628445</t>
  </si>
  <si>
    <t>Охлебининский сельский совет</t>
  </si>
  <si>
    <t>80628450</t>
  </si>
  <si>
    <t>Тавтимановский сельский совет</t>
  </si>
  <si>
    <t>80628455</t>
  </si>
  <si>
    <t>Турбаслинский сельский совет</t>
  </si>
  <si>
    <t>80628460</t>
  </si>
  <si>
    <t>Уктеевский сельский совет</t>
  </si>
  <si>
    <t>80628470</t>
  </si>
  <si>
    <t>Улу-Телякский сельский совет</t>
  </si>
  <si>
    <t>80628472</t>
  </si>
  <si>
    <t>Урманский сельский совет</t>
  </si>
  <si>
    <t>80628474</t>
  </si>
  <si>
    <t>Чуваш-Кубовский сельский совет</t>
  </si>
  <si>
    <t>80628480</t>
  </si>
  <si>
    <t>Илишевский муниципальный район</t>
  </si>
  <si>
    <t>80630000</t>
  </si>
  <si>
    <t>Аккузевский сельский совет</t>
  </si>
  <si>
    <t>80630404</t>
  </si>
  <si>
    <t>Андреевский сельский совет</t>
  </si>
  <si>
    <t>80630408</t>
  </si>
  <si>
    <t>Базитамакский сельский совет</t>
  </si>
  <si>
    <t>80630412</t>
  </si>
  <si>
    <t>Бишкураевский сельский совет</t>
  </si>
  <si>
    <t>80630416</t>
  </si>
  <si>
    <t>Дюмеевский сельский совет</t>
  </si>
  <si>
    <t>80630424</t>
  </si>
  <si>
    <t>Игметовский сельский совет</t>
  </si>
  <si>
    <t>80630426</t>
  </si>
  <si>
    <t>Исаметовский сельский совет</t>
  </si>
  <si>
    <t>80630428</t>
  </si>
  <si>
    <t>Исанбаевский сельский совет</t>
  </si>
  <si>
    <t>80630432</t>
  </si>
  <si>
    <t>Итеевский сельский совет</t>
  </si>
  <si>
    <t>80630436</t>
  </si>
  <si>
    <t>Ишкаровский сельский совет</t>
  </si>
  <si>
    <t>80630440</t>
  </si>
  <si>
    <t>Кадыровский сельский совет</t>
  </si>
  <si>
    <t>80630444</t>
  </si>
  <si>
    <t>Карабашевский сельский совет</t>
  </si>
  <si>
    <t>80630448</t>
  </si>
  <si>
    <t>Кужбахтинский сельский совет</t>
  </si>
  <si>
    <t>80630452</t>
  </si>
  <si>
    <t>Новомедведевский сельский совет</t>
  </si>
  <si>
    <t>80630456</t>
  </si>
  <si>
    <t>Рсаевский сельский совет</t>
  </si>
  <si>
    <t>80630460</t>
  </si>
  <si>
    <t>Старокуктовский сельский совет</t>
  </si>
  <si>
    <t>80630464</t>
  </si>
  <si>
    <t>Сюльтинский сельский совет</t>
  </si>
  <si>
    <t>80630468</t>
  </si>
  <si>
    <t>Урметовский сельский совет</t>
  </si>
  <si>
    <t>80630472</t>
  </si>
  <si>
    <t>Черекулевский сельский совет</t>
  </si>
  <si>
    <t>80630476</t>
  </si>
  <si>
    <t>Юнновский сельский совет</t>
  </si>
  <si>
    <t>80630478</t>
  </si>
  <si>
    <t>Ябалаковский сельский совет</t>
  </si>
  <si>
    <t>80630480</t>
  </si>
  <si>
    <t>Яркеевский сельский совет</t>
  </si>
  <si>
    <t>80630484</t>
  </si>
  <si>
    <t>Ишимбайский муниципальный район</t>
  </si>
  <si>
    <t>80631000</t>
  </si>
  <si>
    <t>Арметовский сельский совет</t>
  </si>
  <si>
    <t>80631405</t>
  </si>
  <si>
    <t>Байгузинский сельский совет</t>
  </si>
  <si>
    <t>80631415</t>
  </si>
  <si>
    <t>Верхоторский сельский совет</t>
  </si>
  <si>
    <t>80631425</t>
  </si>
  <si>
    <t>Город Ишимбай</t>
  </si>
  <si>
    <t>80631101</t>
  </si>
  <si>
    <t>Иткуловский сельский совет</t>
  </si>
  <si>
    <t>80631430</t>
  </si>
  <si>
    <t>Ишеевский сельский совет</t>
  </si>
  <si>
    <t>80631435</t>
  </si>
  <si>
    <t>Кузяновский сельский совет</t>
  </si>
  <si>
    <t>80631440</t>
  </si>
  <si>
    <t>Кулгунинский сельский совет</t>
  </si>
  <si>
    <t>80631445</t>
  </si>
  <si>
    <t>Макаровский сельский совет</t>
  </si>
  <si>
    <t>80631450</t>
  </si>
  <si>
    <t>Петровский сельский совет</t>
  </si>
  <si>
    <t>80631455</t>
  </si>
  <si>
    <t>Сайрановский сельский совет</t>
  </si>
  <si>
    <t>80631460</t>
  </si>
  <si>
    <t>Скворчихинский сельский совет</t>
  </si>
  <si>
    <t>80631470</t>
  </si>
  <si>
    <t>Урман-Бишкадакский сельский совет</t>
  </si>
  <si>
    <t>80631475</t>
  </si>
  <si>
    <t>Янурусовский сельский совет</t>
  </si>
  <si>
    <t>80631480</t>
  </si>
  <si>
    <t>Калтасинский муниципальный район</t>
  </si>
  <si>
    <t>80633000</t>
  </si>
  <si>
    <t>Амзибашевский сельский совет</t>
  </si>
  <si>
    <t>80633403</t>
  </si>
  <si>
    <t>Большекачаковский сельский совет</t>
  </si>
  <si>
    <t>80633405</t>
  </si>
  <si>
    <t>Калегинский сельский совет</t>
  </si>
  <si>
    <t>80633415</t>
  </si>
  <si>
    <t>Калмиябашевский сельский совет</t>
  </si>
  <si>
    <t>80633420</t>
  </si>
  <si>
    <t>Калтасинский сельский совет</t>
  </si>
  <si>
    <t>80633425</t>
  </si>
  <si>
    <t>Кельтеевский сельский совет</t>
  </si>
  <si>
    <t>80633430</t>
  </si>
  <si>
    <t>Краснохолмский сельский совет</t>
  </si>
  <si>
    <t>80633447</t>
  </si>
  <si>
    <t>Нижнекачмашевский сельский совет</t>
  </si>
  <si>
    <t>80633445</t>
  </si>
  <si>
    <t>Новокильбахтинский сельский совет</t>
  </si>
  <si>
    <t>80633446</t>
  </si>
  <si>
    <t>Старояшевский сельский совет</t>
  </si>
  <si>
    <t>80633452</t>
  </si>
  <si>
    <t>Тюльдинский сельский совет</t>
  </si>
  <si>
    <t>80633450</t>
  </si>
  <si>
    <t>Караидельский муниципальный район</t>
  </si>
  <si>
    <t>80634000</t>
  </si>
  <si>
    <t>Артакульский сельский совет</t>
  </si>
  <si>
    <t>80634404</t>
  </si>
  <si>
    <t>Байкибашевский сельский совет</t>
  </si>
  <si>
    <t>80634412</t>
  </si>
  <si>
    <t>Байкинский сельский совет</t>
  </si>
  <si>
    <t>80634416</t>
  </si>
  <si>
    <t>Верхнесуянский сельский совет</t>
  </si>
  <si>
    <t>80634424</t>
  </si>
  <si>
    <t>Караидельский сельский совет</t>
  </si>
  <si>
    <t>80634432</t>
  </si>
  <si>
    <t>Караярский сельский совет</t>
  </si>
  <si>
    <t>80634436</t>
  </si>
  <si>
    <t>Кирзинский сельский совет</t>
  </si>
  <si>
    <t>80634440</t>
  </si>
  <si>
    <t>Куртлыкульский сельский совет</t>
  </si>
  <si>
    <t>80634444</t>
  </si>
  <si>
    <t>Магинский сельский совет</t>
  </si>
  <si>
    <t>80634445</t>
  </si>
  <si>
    <t>Новобердяшский сельский совет</t>
  </si>
  <si>
    <t>80634452</t>
  </si>
  <si>
    <t>Новомуллакаевский сельский совет</t>
  </si>
  <si>
    <t>80634456</t>
  </si>
  <si>
    <t>Озеркинский сельский совет</t>
  </si>
  <si>
    <t>80634460</t>
  </si>
  <si>
    <t>Подлубовский сельский совет</t>
  </si>
  <si>
    <t>80634464</t>
  </si>
  <si>
    <t>Староакбуляковский сельский совет</t>
  </si>
  <si>
    <t>80634472</t>
  </si>
  <si>
    <t>Ургушевский сельский совет</t>
  </si>
  <si>
    <t>80634480</t>
  </si>
  <si>
    <t>Урюш-Битуллинский сельский совет</t>
  </si>
  <si>
    <t>80634484</t>
  </si>
  <si>
    <t>Явгильдинский сельский совет</t>
  </si>
  <si>
    <t>80634488</t>
  </si>
  <si>
    <t>Кармаскалинский муниципальный район</t>
  </si>
  <si>
    <t>80635000</t>
  </si>
  <si>
    <t>Адзитаровский сельский совет</t>
  </si>
  <si>
    <t>80635405</t>
  </si>
  <si>
    <t>Бузовьязовский сельский совет</t>
  </si>
  <si>
    <t>80635415</t>
  </si>
  <si>
    <t>Ефремкинский сельский совет</t>
  </si>
  <si>
    <t>80635420</t>
  </si>
  <si>
    <t>Кабаковский сельский совет</t>
  </si>
  <si>
    <t>80635423</t>
  </si>
  <si>
    <t>Камышлинский сельский совет</t>
  </si>
  <si>
    <t>80635425</t>
  </si>
  <si>
    <t>Карламанский сельский совет</t>
  </si>
  <si>
    <t>80635430</t>
  </si>
  <si>
    <t>Кармаскалинский сельский совет</t>
  </si>
  <si>
    <t>80635435</t>
  </si>
  <si>
    <t>80635440</t>
  </si>
  <si>
    <t>Новокиешкинский сельский совет</t>
  </si>
  <si>
    <t>80635445</t>
  </si>
  <si>
    <t>80635450</t>
  </si>
  <si>
    <t>Прибельский сельский совет</t>
  </si>
  <si>
    <t>80635451</t>
  </si>
  <si>
    <t>Савалеевский сельский совет</t>
  </si>
  <si>
    <t>80635455</t>
  </si>
  <si>
    <t>Сахаевский сельский совет</t>
  </si>
  <si>
    <t>80635475</t>
  </si>
  <si>
    <t>Старобабичевский сельский совет</t>
  </si>
  <si>
    <t>80635465</t>
  </si>
  <si>
    <t>Старомусинский сельский совет</t>
  </si>
  <si>
    <t>80635470</t>
  </si>
  <si>
    <t>Шаймуратовский сельский совет</t>
  </si>
  <si>
    <t>80635480</t>
  </si>
  <si>
    <t>Кигинский муниципальный район</t>
  </si>
  <si>
    <t>80636000</t>
  </si>
  <si>
    <t>Абзаевский сельский совет</t>
  </si>
  <si>
    <t>80636405</t>
  </si>
  <si>
    <t>80636410</t>
  </si>
  <si>
    <t>Верхнекигинский сельский совет</t>
  </si>
  <si>
    <t>80636415</t>
  </si>
  <si>
    <t>Душанбековский сельский совет</t>
  </si>
  <si>
    <t>80636425</t>
  </si>
  <si>
    <t>Еланлинский сельский совет</t>
  </si>
  <si>
    <t>80636420</t>
  </si>
  <si>
    <t>80636430</t>
  </si>
  <si>
    <t>Кандаковский сельский совет</t>
  </si>
  <si>
    <t>80636435</t>
  </si>
  <si>
    <t>Леузинский сельский совет</t>
  </si>
  <si>
    <t>80636440</t>
  </si>
  <si>
    <t>Нижнекигинский сельский совет</t>
  </si>
  <si>
    <t>80636445</t>
  </si>
  <si>
    <t>Краснокамский муниципальный район</t>
  </si>
  <si>
    <t>80637000</t>
  </si>
  <si>
    <t>Арлановский сельский совет</t>
  </si>
  <si>
    <t>80637405</t>
  </si>
  <si>
    <t>Кариевский сельский совет</t>
  </si>
  <si>
    <t>80637410</t>
  </si>
  <si>
    <t>Куяновский сельский совет</t>
  </si>
  <si>
    <t>80637412</t>
  </si>
  <si>
    <t>Музяковский сельский совет</t>
  </si>
  <si>
    <t>80637415</t>
  </si>
  <si>
    <t>Николо-Березовский сельский совет</t>
  </si>
  <si>
    <t>80637421</t>
  </si>
  <si>
    <t>Никольский сельский совет</t>
  </si>
  <si>
    <t>80637420</t>
  </si>
  <si>
    <t>Новобуринский сельский совет</t>
  </si>
  <si>
    <t>80637425</t>
  </si>
  <si>
    <t>Новокабановский сельский совет</t>
  </si>
  <si>
    <t>80637430</t>
  </si>
  <si>
    <t>Новокаинлыковский сельский совет</t>
  </si>
  <si>
    <t>80637435</t>
  </si>
  <si>
    <t>Новонагаевский сельский совет</t>
  </si>
  <si>
    <t>80637440</t>
  </si>
  <si>
    <t>Новоянзигитовский сельский совет</t>
  </si>
  <si>
    <t>80637461</t>
  </si>
  <si>
    <t>Раздольевский сельский совет</t>
  </si>
  <si>
    <t>80637443</t>
  </si>
  <si>
    <t>Саузбашевский сельский совет</t>
  </si>
  <si>
    <t>80637450</t>
  </si>
  <si>
    <t>Шушнурский сельский совет</t>
  </si>
  <si>
    <t>80637465</t>
  </si>
  <si>
    <t>Кугарчинский муниципальный район</t>
  </si>
  <si>
    <t>80638000</t>
  </si>
  <si>
    <t>Волостновский сельский совет</t>
  </si>
  <si>
    <t>80638405</t>
  </si>
  <si>
    <t>Зареченский сельский совет</t>
  </si>
  <si>
    <t>80638410</t>
  </si>
  <si>
    <t>80638415</t>
  </si>
  <si>
    <t>Ижбердинский сельский совет</t>
  </si>
  <si>
    <t>80638420</t>
  </si>
  <si>
    <t>Иртюбякский сельский совет</t>
  </si>
  <si>
    <t>80638425</t>
  </si>
  <si>
    <t>Исимовский сельский совет</t>
  </si>
  <si>
    <t>80638430</t>
  </si>
  <si>
    <t>Кугарчинский сельский совет</t>
  </si>
  <si>
    <t>80638440</t>
  </si>
  <si>
    <t>Максютовский сельский совет</t>
  </si>
  <si>
    <t>80638445</t>
  </si>
  <si>
    <t>80638450</t>
  </si>
  <si>
    <t>Нижнебиккузинский сельский совет</t>
  </si>
  <si>
    <t>80638455</t>
  </si>
  <si>
    <t>80638460</t>
  </si>
  <si>
    <t>Нукаевский сельский совет</t>
  </si>
  <si>
    <t>80638463</t>
  </si>
  <si>
    <t>Побоищенский сельский совет</t>
  </si>
  <si>
    <t>80638470</t>
  </si>
  <si>
    <t>Санзяповский сельский совет</t>
  </si>
  <si>
    <t>80638473</t>
  </si>
  <si>
    <t>Тляумбетовский сельский совет</t>
  </si>
  <si>
    <t>80638475</t>
  </si>
  <si>
    <t>Уральский сельский совет</t>
  </si>
  <si>
    <t>80638480</t>
  </si>
  <si>
    <t>Чапаевский сельский совет</t>
  </si>
  <si>
    <t>80638483</t>
  </si>
  <si>
    <t>80638485</t>
  </si>
  <si>
    <t>Юмагузинский сельский совет</t>
  </si>
  <si>
    <t>80638487</t>
  </si>
  <si>
    <t>Ялчинский сельский совет</t>
  </si>
  <si>
    <t>80638495</t>
  </si>
  <si>
    <t>Кушнаренковский муниципальный район</t>
  </si>
  <si>
    <t>80640000</t>
  </si>
  <si>
    <t>Ахметовский сельский совет</t>
  </si>
  <si>
    <t>80640405</t>
  </si>
  <si>
    <t>Бакаевский сельский совет</t>
  </si>
  <si>
    <t>80640410</t>
  </si>
  <si>
    <t>Горьковский сельский совет</t>
  </si>
  <si>
    <t>80640415</t>
  </si>
  <si>
    <t>Карача-Елгинский сельский совет</t>
  </si>
  <si>
    <t>80640430</t>
  </si>
  <si>
    <t>Кушнаренковский сельский совет</t>
  </si>
  <si>
    <t>80640435</t>
  </si>
  <si>
    <t>Матвеевский сельский совет</t>
  </si>
  <si>
    <t>80640440</t>
  </si>
  <si>
    <t>Расмекеевский сельский совет</t>
  </si>
  <si>
    <t>80640465</t>
  </si>
  <si>
    <t>Старогумеровский сельский совет</t>
  </si>
  <si>
    <t>80640470</t>
  </si>
  <si>
    <t>Старокамышлинский сельский совет</t>
  </si>
  <si>
    <t>80640475</t>
  </si>
  <si>
    <t>Старокурмашевский сельский совет</t>
  </si>
  <si>
    <t>80640477</t>
  </si>
  <si>
    <t>Старотукмаклинский сельский совет</t>
  </si>
  <si>
    <t>80640480</t>
  </si>
  <si>
    <t>Шариповский сельский совет</t>
  </si>
  <si>
    <t>80640490</t>
  </si>
  <si>
    <t>Куюргазинский муниципальный район</t>
  </si>
  <si>
    <t>80639000</t>
  </si>
  <si>
    <t>Бахмутский сельский совет</t>
  </si>
  <si>
    <t>80639410</t>
  </si>
  <si>
    <t>Ермолаевский сельский совет</t>
  </si>
  <si>
    <t>80639412</t>
  </si>
  <si>
    <t>Зяк-Ишметовский сельский совет</t>
  </si>
  <si>
    <t>80639417</t>
  </si>
  <si>
    <t>Илькинеевский сельский совет</t>
  </si>
  <si>
    <t>80639415</t>
  </si>
  <si>
    <t>Кривле-Илюшкинский сельский совет</t>
  </si>
  <si>
    <t>80639420</t>
  </si>
  <si>
    <t>Ленинский сельский совет</t>
  </si>
  <si>
    <t>80639425</t>
  </si>
  <si>
    <t>Мурапталовский сельский совет</t>
  </si>
  <si>
    <t>80639435</t>
  </si>
  <si>
    <t>Отрадинский сельский совет</t>
  </si>
  <si>
    <t>80639440</t>
  </si>
  <si>
    <t>Свободинский сельский совет</t>
  </si>
  <si>
    <t>80639450</t>
  </si>
  <si>
    <t>Таймасовский сельский совет</t>
  </si>
  <si>
    <t>80639455</t>
  </si>
  <si>
    <t>Шабагишский сельский совет</t>
  </si>
  <si>
    <t>80639460</t>
  </si>
  <si>
    <t>Якшимбетовский сельский совет</t>
  </si>
  <si>
    <t>80639465</t>
  </si>
  <si>
    <t>Мелеузовский муниципальный район</t>
  </si>
  <si>
    <t>80641000</t>
  </si>
  <si>
    <t>Абитовский сельский совет</t>
  </si>
  <si>
    <t>80641402</t>
  </si>
  <si>
    <t>Александровский сельский совет</t>
  </si>
  <si>
    <t>80641405</t>
  </si>
  <si>
    <t>Аптраковский сельский совет</t>
  </si>
  <si>
    <t>80641410</t>
  </si>
  <si>
    <t>Араслановский сельский совет</t>
  </si>
  <si>
    <t>80641415</t>
  </si>
  <si>
    <t>Воскресенский сельский совет</t>
  </si>
  <si>
    <t>80641422</t>
  </si>
  <si>
    <t>Город Мелеуз</t>
  </si>
  <si>
    <t>80641101</t>
  </si>
  <si>
    <t>Денисовский сельский совет</t>
  </si>
  <si>
    <t>80641435</t>
  </si>
  <si>
    <t>Зирганский сельский совет</t>
  </si>
  <si>
    <t>80641430</t>
  </si>
  <si>
    <t>Иштугановский сельский совет</t>
  </si>
  <si>
    <t>80641445</t>
  </si>
  <si>
    <t>Корнеевский сельский совет</t>
  </si>
  <si>
    <t>80641480</t>
  </si>
  <si>
    <t>Мелеузовский сельский совет</t>
  </si>
  <si>
    <t>80641450</t>
  </si>
  <si>
    <t>Нордовский сельский совет</t>
  </si>
  <si>
    <t>80641455</t>
  </si>
  <si>
    <t>Нугушевский сельский совет</t>
  </si>
  <si>
    <t>80641460</t>
  </si>
  <si>
    <t>Партизанский сельский совет</t>
  </si>
  <si>
    <t>80641465</t>
  </si>
  <si>
    <t>80641470</t>
  </si>
  <si>
    <t>Сарышевский сельский совет</t>
  </si>
  <si>
    <t>80641475</t>
  </si>
  <si>
    <t>Шевченковский сельский совет</t>
  </si>
  <si>
    <t>80641485</t>
  </si>
  <si>
    <t>Мечетлинский муниципальный район</t>
  </si>
  <si>
    <t>80642000</t>
  </si>
  <si>
    <t>Абдуллинский сельский совет</t>
  </si>
  <si>
    <t>80642401</t>
  </si>
  <si>
    <t>Алегазовский сельский совет</t>
  </si>
  <si>
    <t>80642405</t>
  </si>
  <si>
    <t>Большеокинский сельский совет</t>
  </si>
  <si>
    <t>80642410</t>
  </si>
  <si>
    <t>Большеустьикинский сельский совет</t>
  </si>
  <si>
    <t>80642415</t>
  </si>
  <si>
    <t>Дуван-Мечетлинский сельский совет</t>
  </si>
  <si>
    <t>80642420</t>
  </si>
  <si>
    <t>Кургатовский сельский совет</t>
  </si>
  <si>
    <t>80642423</t>
  </si>
  <si>
    <t>Лемез-Тамакский сельский совет</t>
  </si>
  <si>
    <t>80642425</t>
  </si>
  <si>
    <t>Малоустьикинский сельский совет</t>
  </si>
  <si>
    <t>80642430</t>
  </si>
  <si>
    <t>Новомещеровский сельский совет</t>
  </si>
  <si>
    <t>80642435</t>
  </si>
  <si>
    <t>Новояушевский сельский совет</t>
  </si>
  <si>
    <t>80642442</t>
  </si>
  <si>
    <t>Ростовский сельский совет</t>
  </si>
  <si>
    <t>80642445</t>
  </si>
  <si>
    <t>Юнусовский сельский совет</t>
  </si>
  <si>
    <t>80642450</t>
  </si>
  <si>
    <t>Мишкинский муниципальный район</t>
  </si>
  <si>
    <t>80643000</t>
  </si>
  <si>
    <t>Акбулатовский сельский совет</t>
  </si>
  <si>
    <t>80643405</t>
  </si>
  <si>
    <t>Баймурзинский сельский совет</t>
  </si>
  <si>
    <t>80643410</t>
  </si>
  <si>
    <t>Большесухоязовский сельский совет</t>
  </si>
  <si>
    <t>80643415</t>
  </si>
  <si>
    <t>Большешадинский сельский совет</t>
  </si>
  <si>
    <t>80643420</t>
  </si>
  <si>
    <t>Ирсаевский сельский совет</t>
  </si>
  <si>
    <t>80643425</t>
  </si>
  <si>
    <t>Кайраковский сельский совет</t>
  </si>
  <si>
    <t>80643430</t>
  </si>
  <si>
    <t>Камеевский сельский совет</t>
  </si>
  <si>
    <t>80643435</t>
  </si>
  <si>
    <t>Мавлютовский сельский совет</t>
  </si>
  <si>
    <t>80643445</t>
  </si>
  <si>
    <t>Мишкинский сельский совет</t>
  </si>
  <si>
    <t>80643450</t>
  </si>
  <si>
    <t>Новотроицкий сельский совет</t>
  </si>
  <si>
    <t>80643455</t>
  </si>
  <si>
    <t>Староарзаматовский сельский совет</t>
  </si>
  <si>
    <t>80643460</t>
  </si>
  <si>
    <t>Тынбаевский сельский совет</t>
  </si>
  <si>
    <t>80643465</t>
  </si>
  <si>
    <t>Урьядинский сельский совет</t>
  </si>
  <si>
    <t>80643470</t>
  </si>
  <si>
    <t>Чураевский сельский совет</t>
  </si>
  <si>
    <t>80643480</t>
  </si>
  <si>
    <t>Миякинский муниципальный район</t>
  </si>
  <si>
    <t>80644000</t>
  </si>
  <si>
    <t>80644405</t>
  </si>
  <si>
    <t>80644410</t>
  </si>
  <si>
    <t>Большекаркалинский сельский совет</t>
  </si>
  <si>
    <t>80644415</t>
  </si>
  <si>
    <t>Енебей-Урсаевский сельский совет</t>
  </si>
  <si>
    <t>80644420</t>
  </si>
  <si>
    <t>Зильдяровский сельский совет</t>
  </si>
  <si>
    <t>80644425</t>
  </si>
  <si>
    <t>Ильчигуловский сельский совет</t>
  </si>
  <si>
    <t>80644428</t>
  </si>
  <si>
    <t>Карановский сельский совет</t>
  </si>
  <si>
    <t>80644429</t>
  </si>
  <si>
    <t>Качегановский сельский совет</t>
  </si>
  <si>
    <t>80644430</t>
  </si>
  <si>
    <t>Кожай-Семеновский сельский совет</t>
  </si>
  <si>
    <t>80644435</t>
  </si>
  <si>
    <t>Менеузтамакский сельский совет</t>
  </si>
  <si>
    <t>80644440</t>
  </si>
  <si>
    <t>Миякибашевский сельский совет</t>
  </si>
  <si>
    <t>80644445</t>
  </si>
  <si>
    <t>Миякинский сельский совет</t>
  </si>
  <si>
    <t>80644450</t>
  </si>
  <si>
    <t>Новокарамалинский сельский совет</t>
  </si>
  <si>
    <t>80644460</t>
  </si>
  <si>
    <t>Сатыевский сельский совет</t>
  </si>
  <si>
    <t>80644465</t>
  </si>
  <si>
    <t>Уршакбашкарамалинский сельский совет</t>
  </si>
  <si>
    <t>80644470</t>
  </si>
  <si>
    <t>Нуримановский муниципальный район</t>
  </si>
  <si>
    <t>80645000</t>
  </si>
  <si>
    <t>Байгильдинский сельский совет</t>
  </si>
  <si>
    <t>80645405</t>
  </si>
  <si>
    <t>Баш-Шидинский сельский совет</t>
  </si>
  <si>
    <t>80645410</t>
  </si>
  <si>
    <t>Красногорский сельский совет</t>
  </si>
  <si>
    <t>80645415</t>
  </si>
  <si>
    <t>Красноключевский сельский совет</t>
  </si>
  <si>
    <t>80645416</t>
  </si>
  <si>
    <t>80645420</t>
  </si>
  <si>
    <t>Новокулевский сельский совет</t>
  </si>
  <si>
    <t>80645435</t>
  </si>
  <si>
    <t>Новосубаевский сельский совет</t>
  </si>
  <si>
    <t>80645440</t>
  </si>
  <si>
    <t>Павловский сельский совет</t>
  </si>
  <si>
    <t>80645444</t>
  </si>
  <si>
    <t>80645445</t>
  </si>
  <si>
    <t>Сарвинский сельский совет</t>
  </si>
  <si>
    <t>80645450</t>
  </si>
  <si>
    <t>Старобедеевский сельский совет</t>
  </si>
  <si>
    <t>80645452</t>
  </si>
  <si>
    <t>Староисаевский сельский совет</t>
  </si>
  <si>
    <t>80645455</t>
  </si>
  <si>
    <t>Салаватский муниципальный район</t>
  </si>
  <si>
    <t>80647000</t>
  </si>
  <si>
    <t>Алькинский сельский совет</t>
  </si>
  <si>
    <t>80647405</t>
  </si>
  <si>
    <t>Аркауловский сельский совет</t>
  </si>
  <si>
    <t>80647410</t>
  </si>
  <si>
    <t>Ишимбаевский сельский совет</t>
  </si>
  <si>
    <t>80647415</t>
  </si>
  <si>
    <t>Лагеревский сельский совет</t>
  </si>
  <si>
    <t>80647425</t>
  </si>
  <si>
    <t>Лаклинский сельский совет</t>
  </si>
  <si>
    <t>80647430</t>
  </si>
  <si>
    <t>Малоязовский сельский совет</t>
  </si>
  <si>
    <t>80647435</t>
  </si>
  <si>
    <t>Мечетлинский сельский совет</t>
  </si>
  <si>
    <t>80647440</t>
  </si>
  <si>
    <t>Мещегаровский сельский совет</t>
  </si>
  <si>
    <t>80647445</t>
  </si>
  <si>
    <t>Мурсалимкинский сельский совет</t>
  </si>
  <si>
    <t>80647447</t>
  </si>
  <si>
    <t>Насибашевский сельский совет</t>
  </si>
  <si>
    <t>80647450</t>
  </si>
  <si>
    <t>80647476</t>
  </si>
  <si>
    <t>Салаватский сельский совет</t>
  </si>
  <si>
    <t>80647453</t>
  </si>
  <si>
    <t>Таймеевский сельский совет</t>
  </si>
  <si>
    <t>80647455</t>
  </si>
  <si>
    <t>Терменевский сельский совет</t>
  </si>
  <si>
    <t>80647460</t>
  </si>
  <si>
    <t>Турналинский сельский совет</t>
  </si>
  <si>
    <t>80647465</t>
  </si>
  <si>
    <t>Янгантауский сельский совет</t>
  </si>
  <si>
    <t>80647475</t>
  </si>
  <si>
    <t>Стерлибашевский муниципальный район</t>
  </si>
  <si>
    <t>80648000</t>
  </si>
  <si>
    <t>Айдаралинский сельский совет</t>
  </si>
  <si>
    <t>80648405</t>
  </si>
  <si>
    <t>Аллагуватский сельский совет</t>
  </si>
  <si>
    <t>80648402</t>
  </si>
  <si>
    <t>Бакеевский сельский совет</t>
  </si>
  <si>
    <t>80648410</t>
  </si>
  <si>
    <t>Бузатовский сельский совет</t>
  </si>
  <si>
    <t>80648415</t>
  </si>
  <si>
    <t>Кабакушский сельский совет</t>
  </si>
  <si>
    <t>80648418</t>
  </si>
  <si>
    <t>Карагушский сельский совет</t>
  </si>
  <si>
    <t>80648420</t>
  </si>
  <si>
    <t>Куганакбашевский сельский совет</t>
  </si>
  <si>
    <t>80648425</t>
  </si>
  <si>
    <t>Кундрякский сельский совет</t>
  </si>
  <si>
    <t>80648430</t>
  </si>
  <si>
    <t>Сарайсинский сельский совет</t>
  </si>
  <si>
    <t>80648435</t>
  </si>
  <si>
    <t>Старокалкашевский сельский совет</t>
  </si>
  <si>
    <t>80648440</t>
  </si>
  <si>
    <t>Стерлибашевский сельский совет</t>
  </si>
  <si>
    <t>80648445</t>
  </si>
  <si>
    <t>Тятер-Араслановский сельский совет</t>
  </si>
  <si>
    <t>80648455</t>
  </si>
  <si>
    <t>Халикеевский сельский совет</t>
  </si>
  <si>
    <t>80648460</t>
  </si>
  <si>
    <t>Янгурчинский сельский совет</t>
  </si>
  <si>
    <t>80648465</t>
  </si>
  <si>
    <t>Яшергановский сельский совет</t>
  </si>
  <si>
    <t>80648470</t>
  </si>
  <si>
    <t>Стерлитамакский муниципальный район</t>
  </si>
  <si>
    <t>80649000</t>
  </si>
  <si>
    <t>Айгулевский сельский совет</t>
  </si>
  <si>
    <t>80649404</t>
  </si>
  <si>
    <t>Алатанинский сельский совет</t>
  </si>
  <si>
    <t>80649412</t>
  </si>
  <si>
    <t>Ашкадарский сельский совет</t>
  </si>
  <si>
    <t>80649416</t>
  </si>
  <si>
    <t>Аючевский сельский совет</t>
  </si>
  <si>
    <t>80649418</t>
  </si>
  <si>
    <t>Буриказгановский сельский совет</t>
  </si>
  <si>
    <t>80649428</t>
  </si>
  <si>
    <t>Казадаевский сельский совет</t>
  </si>
  <si>
    <t>80649436</t>
  </si>
  <si>
    <t>Константиноградовский сельский совет</t>
  </si>
  <si>
    <t>80649420</t>
  </si>
  <si>
    <t>Красноярский сельский совет</t>
  </si>
  <si>
    <t>80649444</t>
  </si>
  <si>
    <t>Куганакский сельский совет</t>
  </si>
  <si>
    <t>80649440</t>
  </si>
  <si>
    <t>Максимовский сельский совет</t>
  </si>
  <si>
    <t>80649424</t>
  </si>
  <si>
    <t>Наумовский сельский совет</t>
  </si>
  <si>
    <t>80649448</t>
  </si>
  <si>
    <t>80649452</t>
  </si>
  <si>
    <t>80649460</t>
  </si>
  <si>
    <t>Отрадовский сельский совет</t>
  </si>
  <si>
    <t>80649456</t>
  </si>
  <si>
    <t>80649464</t>
  </si>
  <si>
    <t>Подлесненский сельский совет</t>
  </si>
  <si>
    <t>80649468</t>
  </si>
  <si>
    <t>Рощинский сельский совет</t>
  </si>
  <si>
    <t>80649478</t>
  </si>
  <si>
    <t>Рязановский сельский совет</t>
  </si>
  <si>
    <t>80649480</t>
  </si>
  <si>
    <t>Тюрюшлинский сельский совет</t>
  </si>
  <si>
    <t>80649488</t>
  </si>
  <si>
    <t>Услинский сельский совет</t>
  </si>
  <si>
    <t>80649492</t>
  </si>
  <si>
    <t>Татышлинский муниципальный район</t>
  </si>
  <si>
    <t>80650000</t>
  </si>
  <si>
    <t>80650405</t>
  </si>
  <si>
    <t>Аксаитовский сельский совет</t>
  </si>
  <si>
    <t>80650410</t>
  </si>
  <si>
    <t>Бадряшевский сельский совет</t>
  </si>
  <si>
    <t>80650415</t>
  </si>
  <si>
    <t>Буль-Кайпановский сельский совет</t>
  </si>
  <si>
    <t>80650420</t>
  </si>
  <si>
    <t>Верхнетатышлинский сельский совет</t>
  </si>
  <si>
    <t>80650425</t>
  </si>
  <si>
    <t>Кальмияровский сельский совет</t>
  </si>
  <si>
    <t>80650430</t>
  </si>
  <si>
    <t>Кальтяевский сельский совет</t>
  </si>
  <si>
    <t>80650435</t>
  </si>
  <si>
    <t>Кудашевский сельский совет</t>
  </si>
  <si>
    <t>80650440</t>
  </si>
  <si>
    <t>Курдымский сельский совет</t>
  </si>
  <si>
    <t>80650445</t>
  </si>
  <si>
    <t>Нижнебалтачевский сельский совет</t>
  </si>
  <si>
    <t>80650450</t>
  </si>
  <si>
    <t>Новотатышлинский сельский совет</t>
  </si>
  <si>
    <t>80650455</t>
  </si>
  <si>
    <t>Шулгановский сельский совет</t>
  </si>
  <si>
    <t>80650460</t>
  </si>
  <si>
    <t>Ялгыз-Наратский сельский совет</t>
  </si>
  <si>
    <t>80650465</t>
  </si>
  <si>
    <t>Туймазинский муниципальный район</t>
  </si>
  <si>
    <t>80651000</t>
  </si>
  <si>
    <t>80651405</t>
  </si>
  <si>
    <t>Верхнебишиндинский сельский совет</t>
  </si>
  <si>
    <t>80651410</t>
  </si>
  <si>
    <t>Верхнетроицкий сельский совет</t>
  </si>
  <si>
    <t>80651415</t>
  </si>
  <si>
    <t>Гафуровский сельский совет</t>
  </si>
  <si>
    <t>80651417</t>
  </si>
  <si>
    <t>Город Туймазы</t>
  </si>
  <si>
    <t>80651101</t>
  </si>
  <si>
    <t>Ильчимбетовский сельский совет</t>
  </si>
  <si>
    <t>80651420</t>
  </si>
  <si>
    <t>Какрыбашевский сельский совет</t>
  </si>
  <si>
    <t>80651425</t>
  </si>
  <si>
    <t>Кандринский сельский совет</t>
  </si>
  <si>
    <t>80651427</t>
  </si>
  <si>
    <t>Карамалы-Губеевский сельский совет</t>
  </si>
  <si>
    <t>80651430</t>
  </si>
  <si>
    <t>Каратовский сельский совет</t>
  </si>
  <si>
    <t>80651435</t>
  </si>
  <si>
    <t>Нижнетроицкий сельский совет</t>
  </si>
  <si>
    <t>80651439</t>
  </si>
  <si>
    <t>80651440</t>
  </si>
  <si>
    <t>80651445</t>
  </si>
  <si>
    <t>Серафимовский сельский совет</t>
  </si>
  <si>
    <t>80651447</t>
  </si>
  <si>
    <t>Старотуймазинский сельский совет</t>
  </si>
  <si>
    <t>80651455</t>
  </si>
  <si>
    <t>Субханкуловский сельский совет</t>
  </si>
  <si>
    <t>80651461</t>
  </si>
  <si>
    <t>Татар-Улкановский сельский совет</t>
  </si>
  <si>
    <t>80651465</t>
  </si>
  <si>
    <t>Тюменяковский сельский совет</t>
  </si>
  <si>
    <t>80651470</t>
  </si>
  <si>
    <t>Чукадыбашевский сельский совет</t>
  </si>
  <si>
    <t>80651475</t>
  </si>
  <si>
    <t>Уфимский муниципальный район</t>
  </si>
  <si>
    <t>80652000</t>
  </si>
  <si>
    <t>Авдонский сельский совет</t>
  </si>
  <si>
    <t>80652405</t>
  </si>
  <si>
    <t>80652403</t>
  </si>
  <si>
    <t>Булгаковский сельский совет</t>
  </si>
  <si>
    <t>80652410</t>
  </si>
  <si>
    <t>80652415</t>
  </si>
  <si>
    <t>Жуковский сельский совет</t>
  </si>
  <si>
    <t>80652418</t>
  </si>
  <si>
    <t>Зубовский сельский совет</t>
  </si>
  <si>
    <t>80652420</t>
  </si>
  <si>
    <t>Кармасанский сельский совет</t>
  </si>
  <si>
    <t>80652423</t>
  </si>
  <si>
    <t>Кирилловский сельский совет</t>
  </si>
  <si>
    <t>80652425</t>
  </si>
  <si>
    <t>80652430</t>
  </si>
  <si>
    <t>Миловский сельский совет</t>
  </si>
  <si>
    <t>80652435</t>
  </si>
  <si>
    <t>80652440</t>
  </si>
  <si>
    <t>80652450</t>
  </si>
  <si>
    <t>Ольховский сельский совет</t>
  </si>
  <si>
    <t>80652452</t>
  </si>
  <si>
    <t>Русско-Юрмашский сельский совет</t>
  </si>
  <si>
    <t>80652455</t>
  </si>
  <si>
    <t>Таптыковский сельский совет</t>
  </si>
  <si>
    <t>80652460</t>
  </si>
  <si>
    <t>Черкасский сельский совет</t>
  </si>
  <si>
    <t>80652472</t>
  </si>
  <si>
    <t>Чесноковский сельский совет</t>
  </si>
  <si>
    <t>80652473</t>
  </si>
  <si>
    <t>Шемякский сельский совет</t>
  </si>
  <si>
    <t>80652475</t>
  </si>
  <si>
    <t>Юматовский сельский совет</t>
  </si>
  <si>
    <t>80652480</t>
  </si>
  <si>
    <t>Учалинский муниципальный район</t>
  </si>
  <si>
    <t>80653000</t>
  </si>
  <si>
    <t>80653410</t>
  </si>
  <si>
    <t>Ахуновский сельский совет</t>
  </si>
  <si>
    <t>80653415</t>
  </si>
  <si>
    <t>Буйдинский сельский совет</t>
  </si>
  <si>
    <t>80653416</t>
  </si>
  <si>
    <t>Город Учалы</t>
  </si>
  <si>
    <t>80653101</t>
  </si>
  <si>
    <t>80653420</t>
  </si>
  <si>
    <t>Ильчинский сельский совет</t>
  </si>
  <si>
    <t>80653425</t>
  </si>
  <si>
    <t>Имангуловский сельский совет</t>
  </si>
  <si>
    <t>80653430</t>
  </si>
  <si>
    <t>Кирябинский сельский совет</t>
  </si>
  <si>
    <t>80653440</t>
  </si>
  <si>
    <t>Кунакбаевский сельский совет</t>
  </si>
  <si>
    <t>80653445</t>
  </si>
  <si>
    <t>Мансуровский сельский совет</t>
  </si>
  <si>
    <t>80653449</t>
  </si>
  <si>
    <t>Миндякский сельский совет</t>
  </si>
  <si>
    <t>80653448</t>
  </si>
  <si>
    <t>Наурузовский сельский совет</t>
  </si>
  <si>
    <t>80653450</t>
  </si>
  <si>
    <t>Новобайрамгуловский сельский совет</t>
  </si>
  <si>
    <t>80653455</t>
  </si>
  <si>
    <t>80653465</t>
  </si>
  <si>
    <t>Сафаровский сельский совет</t>
  </si>
  <si>
    <t>80653470</t>
  </si>
  <si>
    <t>Тунгатаровский сельский совет</t>
  </si>
  <si>
    <t>80653484</t>
  </si>
  <si>
    <t>Уразовский сельский совет</t>
  </si>
  <si>
    <t>80653488</t>
  </si>
  <si>
    <t>80653491</t>
  </si>
  <si>
    <t>Учалинский сельский совет</t>
  </si>
  <si>
    <t>80653496</t>
  </si>
  <si>
    <t>Федоровский муниципальный район</t>
  </si>
  <si>
    <t>80654000</t>
  </si>
  <si>
    <t>Бала-Четырманский сельский совет</t>
  </si>
  <si>
    <t>80654405</t>
  </si>
  <si>
    <t>Балыклинский сельский совет</t>
  </si>
  <si>
    <t>80654410</t>
  </si>
  <si>
    <t>Булякаевский сельский совет</t>
  </si>
  <si>
    <t>80654415</t>
  </si>
  <si>
    <t>Верхнеяушевский сельский совет</t>
  </si>
  <si>
    <t>80654416</t>
  </si>
  <si>
    <t>Гончаровский сельский совет</t>
  </si>
  <si>
    <t>80654417</t>
  </si>
  <si>
    <t>Дедовский сельский совет</t>
  </si>
  <si>
    <t>80654420</t>
  </si>
  <si>
    <t>Денискинский сельский совет</t>
  </si>
  <si>
    <t>80654425</t>
  </si>
  <si>
    <t>Каралачикский сельский совет</t>
  </si>
  <si>
    <t>80654427</t>
  </si>
  <si>
    <t>80654430</t>
  </si>
  <si>
    <t>80654440</t>
  </si>
  <si>
    <t>Пугачевский сельский совет</t>
  </si>
  <si>
    <t>80654445</t>
  </si>
  <si>
    <t>Разинский сельский совет</t>
  </si>
  <si>
    <t>80654450</t>
  </si>
  <si>
    <t>Теняевский сельский совет</t>
  </si>
  <si>
    <t>80654455</t>
  </si>
  <si>
    <t>Федоровский сельский совет</t>
  </si>
  <si>
    <t>80654460</t>
  </si>
  <si>
    <t>Хайбуллинский муниципальный район</t>
  </si>
  <si>
    <t>80655000</t>
  </si>
  <si>
    <t>Абишевский сельский совет</t>
  </si>
  <si>
    <t>80655405</t>
  </si>
  <si>
    <t>Акъюловский сельский совет</t>
  </si>
  <si>
    <t>80655410</t>
  </si>
  <si>
    <t>Акъярский сельский совет</t>
  </si>
  <si>
    <t>80655415</t>
  </si>
  <si>
    <t>Антинганский сельский совет</t>
  </si>
  <si>
    <t>80655420</t>
  </si>
  <si>
    <t>Бурибайский сельский совет</t>
  </si>
  <si>
    <t>80655424</t>
  </si>
  <si>
    <t>80655425</t>
  </si>
  <si>
    <t>Маканский сельский совет</t>
  </si>
  <si>
    <t>80655430</t>
  </si>
  <si>
    <t>Новозирганский сельский совет</t>
  </si>
  <si>
    <t>80655432</t>
  </si>
  <si>
    <t>Самарский сельский совет</t>
  </si>
  <si>
    <t>80655433</t>
  </si>
  <si>
    <t>Таналыкский сельский совет</t>
  </si>
  <si>
    <t>80655440</t>
  </si>
  <si>
    <t>Татыр-Узякский сельский совет</t>
  </si>
  <si>
    <t>80655435</t>
  </si>
  <si>
    <t>Уфимский сельский совет</t>
  </si>
  <si>
    <t>80655445</t>
  </si>
  <si>
    <t>80655450</t>
  </si>
  <si>
    <t>Целинный сельский совет</t>
  </si>
  <si>
    <t>80655455</t>
  </si>
  <si>
    <t>Чекмагушевский муниципальный район</t>
  </si>
  <si>
    <t>80656000</t>
  </si>
  <si>
    <t>Башировский сельский совет</t>
  </si>
  <si>
    <t>80656410</t>
  </si>
  <si>
    <t>Имянликулевский сельский совет</t>
  </si>
  <si>
    <t>80656415</t>
  </si>
  <si>
    <t>Калмашбашевский сельский совет</t>
  </si>
  <si>
    <t>80656420</t>
  </si>
  <si>
    <t>Новобалтачевский сельский совет</t>
  </si>
  <si>
    <t>80656425</t>
  </si>
  <si>
    <t>Новокутовский сельский совет</t>
  </si>
  <si>
    <t>80656435</t>
  </si>
  <si>
    <t>Рапатовский сельский совет</t>
  </si>
  <si>
    <t>80656440</t>
  </si>
  <si>
    <t>Резяповский сельский совет</t>
  </si>
  <si>
    <t>80656445</t>
  </si>
  <si>
    <t>Старокалмашевский сельский совет</t>
  </si>
  <si>
    <t>80656450</t>
  </si>
  <si>
    <t>Тайняшевский сельский совет</t>
  </si>
  <si>
    <t>80656455</t>
  </si>
  <si>
    <t>80656460</t>
  </si>
  <si>
    <t>Урнякский сельский совет</t>
  </si>
  <si>
    <t>80656465</t>
  </si>
  <si>
    <t>Чекмагушевский сельский совет</t>
  </si>
  <si>
    <t>80656470</t>
  </si>
  <si>
    <t>80656475</t>
  </si>
  <si>
    <t>Чишминский муниципальный район</t>
  </si>
  <si>
    <t>80657000</t>
  </si>
  <si>
    <t>Алкинский сельский совет</t>
  </si>
  <si>
    <t>80657405</t>
  </si>
  <si>
    <t>Аровский сельский совет</t>
  </si>
  <si>
    <t>80657410</t>
  </si>
  <si>
    <t>80657415</t>
  </si>
  <si>
    <t>80657420</t>
  </si>
  <si>
    <t>Дурасовский сельский совет</t>
  </si>
  <si>
    <t>80657425</t>
  </si>
  <si>
    <t>Енгалышевский сельский совет</t>
  </si>
  <si>
    <t>80657430</t>
  </si>
  <si>
    <t>Еремеевский сельский совет</t>
  </si>
  <si>
    <t>80657435</t>
  </si>
  <si>
    <t>Ибрагимовский сельский совет</t>
  </si>
  <si>
    <t>80657440</t>
  </si>
  <si>
    <t>Кара-Якуповский сельский совет</t>
  </si>
  <si>
    <t>80657445</t>
  </si>
  <si>
    <t>Лесной сельский совет</t>
  </si>
  <si>
    <t>80657446</t>
  </si>
  <si>
    <t>80657450</t>
  </si>
  <si>
    <t>80657455</t>
  </si>
  <si>
    <t>Чишминский поссовет</t>
  </si>
  <si>
    <t>80657151</t>
  </si>
  <si>
    <t>80657465</t>
  </si>
  <si>
    <t>Чувалкиповский сельский совет</t>
  </si>
  <si>
    <t>80657470</t>
  </si>
  <si>
    <t>Шингак-Кульский сельский совет</t>
  </si>
  <si>
    <t>80657475</t>
  </si>
  <si>
    <t>Шаранский муниципальный район</t>
  </si>
  <si>
    <t>80658000</t>
  </si>
  <si>
    <t>Акбарисовский сельский совет</t>
  </si>
  <si>
    <t>80658405</t>
  </si>
  <si>
    <t>Базгиевский сельский совет</t>
  </si>
  <si>
    <t>80658410</t>
  </si>
  <si>
    <t>Дмитриево-Полянский сельский совет</t>
  </si>
  <si>
    <t>80658415</t>
  </si>
  <si>
    <t>Дюртюлинский сельский совет</t>
  </si>
  <si>
    <t>80658420</t>
  </si>
  <si>
    <t>80658425</t>
  </si>
  <si>
    <t>Мичуринский сельский совет</t>
  </si>
  <si>
    <t>80658430</t>
  </si>
  <si>
    <t>Нижнезаитовский сельский совет</t>
  </si>
  <si>
    <t>80658435</t>
  </si>
  <si>
    <t>Нижнеташлинский сельский совет</t>
  </si>
  <si>
    <t>80658440</t>
  </si>
  <si>
    <t>Нуреевский сельский совет</t>
  </si>
  <si>
    <t>80658445</t>
  </si>
  <si>
    <t>Писаревский сельский совет</t>
  </si>
  <si>
    <t>80658455</t>
  </si>
  <si>
    <t>Старотумбагушевский сельский совет</t>
  </si>
  <si>
    <t>80658465</t>
  </si>
  <si>
    <t>Чалмалинский сельский совет</t>
  </si>
  <si>
    <t>80658475</t>
  </si>
  <si>
    <t>Шаранский сельский совет</t>
  </si>
  <si>
    <t>80658485</t>
  </si>
  <si>
    <t>Янаульский муниципальный район</t>
  </si>
  <si>
    <t>80659000</t>
  </si>
  <si>
    <t>Асавдыбашский сельский совет</t>
  </si>
  <si>
    <t>80659410</t>
  </si>
  <si>
    <t>80659415</t>
  </si>
  <si>
    <t>Воядинский сельский совет</t>
  </si>
  <si>
    <t>80659420</t>
  </si>
  <si>
    <t>Город Янаул</t>
  </si>
  <si>
    <t>80659101</t>
  </si>
  <si>
    <t>Ижболдинский сельский совет</t>
  </si>
  <si>
    <t>80659430</t>
  </si>
  <si>
    <t>Истякский сельский совет</t>
  </si>
  <si>
    <t>80659435</t>
  </si>
  <si>
    <t>Иткинеевский сельский совет</t>
  </si>
  <si>
    <t>80659440</t>
  </si>
  <si>
    <t>Кармановский сельский совет</t>
  </si>
  <si>
    <t>80659445</t>
  </si>
  <si>
    <t>Кисак-Каинский сельский совет</t>
  </si>
  <si>
    <t>80659450</t>
  </si>
  <si>
    <t>80659453</t>
  </si>
  <si>
    <t>80659455</t>
  </si>
  <si>
    <t>Новоартаульский сельский совет</t>
  </si>
  <si>
    <t>80659460</t>
  </si>
  <si>
    <t>80659465</t>
  </si>
  <si>
    <t>80659470</t>
  </si>
  <si>
    <t>Сандугачевский сельский совет</t>
  </si>
  <si>
    <t>80659475</t>
  </si>
  <si>
    <t>Староваряшский сельский совет</t>
  </si>
  <si>
    <t>80659480</t>
  </si>
  <si>
    <t>Старокудашевский сельский совет</t>
  </si>
  <si>
    <t>80659485</t>
  </si>
  <si>
    <t>Шудекский сельский совет</t>
  </si>
  <si>
    <t>80659490</t>
  </si>
  <si>
    <t>Ямадинский сельский совет</t>
  </si>
  <si>
    <t>80659495</t>
  </si>
  <si>
    <t>МО_ОКТМО</t>
  </si>
  <si>
    <t>№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</si>
  <si>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</si>
  <si>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</si>
  <si>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</si>
  <si>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</si>
  <si>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</si>
  <si>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</si>
  <si>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</si>
  <si>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</si>
  <si>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</si>
  <si>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Нет доступных обновлений для отчёта с кодом FAS.JKH.OPEN.INFO.PRICE.HVS!</t>
  </si>
  <si>
    <t>Гарасюта Светлана Сагадатовна</t>
  </si>
  <si>
    <t>Начальник ПЭО</t>
  </si>
  <si>
    <t>(34767)5-24-77</t>
  </si>
  <si>
    <t>myp_ovk@mail.ru</t>
  </si>
  <si>
    <t>ул. Кувыкина, д. 23, ГО г.Октябрьский, 452600</t>
  </si>
  <si>
    <t>Имангулов Айдар Адгамович</t>
  </si>
  <si>
    <t>01.01.2020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</si>
  <si>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</si>
  <si>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</si>
  <si>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</si>
  <si>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</si>
  <si>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</si>
  <si>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</si>
  <si>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</si>
  <si>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</si>
  <si>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</si>
  <si>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2628</t>
  </si>
  <si>
    <t>26807163</t>
  </si>
  <si>
    <t>OOO "Башэнергонефть"</t>
  </si>
  <si>
    <t>0265025917</t>
  </si>
  <si>
    <t>027201001</t>
  </si>
  <si>
    <t>12-04-2011 00:00:00</t>
  </si>
  <si>
    <t>26353700</t>
  </si>
  <si>
    <t>АО " Международный аэропорт "Уфа"</t>
  </si>
  <si>
    <t>0274108180</t>
  </si>
  <si>
    <t>024501001</t>
  </si>
  <si>
    <t>01-01-2012 00:00:00</t>
  </si>
  <si>
    <t>26472063</t>
  </si>
  <si>
    <t>АО "БСК"</t>
  </si>
  <si>
    <t>0268008010</t>
  </si>
  <si>
    <t>997350001</t>
  </si>
  <si>
    <t>26758634</t>
  </si>
  <si>
    <t>АО "Водоснабжающая компания"</t>
  </si>
  <si>
    <t>0268055772</t>
  </si>
  <si>
    <t>026801001</t>
  </si>
  <si>
    <t>30791606</t>
  </si>
  <si>
    <t>АО "ГУ ЖКХ"</t>
  </si>
  <si>
    <t>5116000922</t>
  </si>
  <si>
    <t>166045001</t>
  </si>
  <si>
    <t>30335229</t>
  </si>
  <si>
    <t>770401001</t>
  </si>
  <si>
    <t>30860775</t>
  </si>
  <si>
    <t>АО "КОРПОРАЦИЯ РАЗВИТИЯ РЕСПУБЛИКИ БАШКОРТОСТАН"</t>
  </si>
  <si>
    <t>0274153834</t>
  </si>
  <si>
    <t>027401001</t>
  </si>
  <si>
    <t>10-01-2017 00:00:00</t>
  </si>
  <si>
    <t>26588634</t>
  </si>
  <si>
    <t>АО "УМКК"</t>
  </si>
  <si>
    <t>0273010086</t>
  </si>
  <si>
    <t>027301001</t>
  </si>
  <si>
    <t>26353691</t>
  </si>
  <si>
    <t>АО "Учалинский горно-обогатительный комбинат"</t>
  </si>
  <si>
    <t>0270007455</t>
  </si>
  <si>
    <t>997550001</t>
  </si>
  <si>
    <t>09-04-2012 00:00:00</t>
  </si>
  <si>
    <t>30990030</t>
  </si>
  <si>
    <t>АО «Башкоммунводоканал»</t>
  </si>
  <si>
    <t>0278181938</t>
  </si>
  <si>
    <t>027801001</t>
  </si>
  <si>
    <t>27588602</t>
  </si>
  <si>
    <t>АО «ЭКОЛАЙН»</t>
  </si>
  <si>
    <t>0263012052</t>
  </si>
  <si>
    <t>026301001</t>
  </si>
  <si>
    <t>30942188</t>
  </si>
  <si>
    <t>АО Санаторий "Янган-Тау"</t>
  </si>
  <si>
    <t>0240007225</t>
  </si>
  <si>
    <t>024001001</t>
  </si>
  <si>
    <t>01-01-2018 00:00:00</t>
  </si>
  <si>
    <t>28273549</t>
  </si>
  <si>
    <t>ГУП санаторий "Якты-Куль" РБ</t>
  </si>
  <si>
    <t>0201007528</t>
  </si>
  <si>
    <t>020101001</t>
  </si>
  <si>
    <t>02-10-2013 00:00:00</t>
  </si>
  <si>
    <t>27958466</t>
  </si>
  <si>
    <t>ГУП санаторий "Янган-Тау"</t>
  </si>
  <si>
    <t>0240000558</t>
  </si>
  <si>
    <t>15-11-2012 00:00:00</t>
  </si>
  <si>
    <t>26471917</t>
  </si>
  <si>
    <t>ГУП санаторий Ассы</t>
  </si>
  <si>
    <t>0256013979</t>
  </si>
  <si>
    <t>025601001</t>
  </si>
  <si>
    <t>26353647</t>
  </si>
  <si>
    <t>ГУСП  совхоз "Рощинский"</t>
  </si>
  <si>
    <t>0242001148</t>
  </si>
  <si>
    <t>024201001</t>
  </si>
  <si>
    <t>26760341</t>
  </si>
  <si>
    <t>ГУСП совхоз «Алексеевский» РБ</t>
  </si>
  <si>
    <t>0245004926</t>
  </si>
  <si>
    <t>28152448</t>
  </si>
  <si>
    <t>ДМУП "ГорКомСервис"</t>
  </si>
  <si>
    <t>0259011320</t>
  </si>
  <si>
    <t>025901001</t>
  </si>
  <si>
    <t>03-06-2013 00:00:00</t>
  </si>
  <si>
    <t>26825369</t>
  </si>
  <si>
    <t>ЗАО "Фирма "Мир"</t>
  </si>
  <si>
    <t>0278134166</t>
  </si>
  <si>
    <t>26472050</t>
  </si>
  <si>
    <t>ИМУП "Межрайкоммунводоканал"</t>
  </si>
  <si>
    <t>0261002348</t>
  </si>
  <si>
    <t>026101001</t>
  </si>
  <si>
    <t>31193696</t>
  </si>
  <si>
    <t>ИП "Степаненко А.А."</t>
  </si>
  <si>
    <t>026109525803</t>
  </si>
  <si>
    <t>отсутствует</t>
  </si>
  <si>
    <t>12-09-2018 00:00:00</t>
  </si>
  <si>
    <t>30873518</t>
  </si>
  <si>
    <t>ИП Богданов Ф.В.</t>
  </si>
  <si>
    <t>024200897282</t>
  </si>
  <si>
    <t>24-01-2017 00:00:00</t>
  </si>
  <si>
    <t>30914679</t>
  </si>
  <si>
    <t>ИП Гайнетдинов Н.Х.</t>
  </si>
  <si>
    <t>024001014623</t>
  </si>
  <si>
    <t>28942841</t>
  </si>
  <si>
    <t>ИП Савинская В.В.</t>
  </si>
  <si>
    <t>744400637332</t>
  </si>
  <si>
    <t>20-03-2015 00:00:00</t>
  </si>
  <si>
    <t>30393750</t>
  </si>
  <si>
    <t>ИП Яшельбаев Ильфат Фатихович</t>
  </si>
  <si>
    <t>027004162625</t>
  </si>
  <si>
    <t>28-01-2016 00:00:00</t>
  </si>
  <si>
    <t>31230724</t>
  </si>
  <si>
    <t>Индивидуальный предприниматель Фаттахов Ильдус Иршатович</t>
  </si>
  <si>
    <t>023801589587</t>
  </si>
  <si>
    <t>21-12-2018 00:00:00</t>
  </si>
  <si>
    <t>31007051</t>
  </si>
  <si>
    <t>Индивидульный предприниматель Киньябаев Ильдус Идельбаевич</t>
  </si>
  <si>
    <t>027007335114</t>
  </si>
  <si>
    <t>22-12-2017 00:00:00</t>
  </si>
  <si>
    <t>26472019</t>
  </si>
  <si>
    <t>Кармановская ГРЭС - филиал общества с огрниченной ответственностью "Башкирская генерирующая компания"</t>
  </si>
  <si>
    <t>0277077282</t>
  </si>
  <si>
    <t>026402001</t>
  </si>
  <si>
    <t>28876686</t>
  </si>
  <si>
    <t>Крестьянское (фермерское) хозяйство "Валиев Надир Фасхитдинович"</t>
  </si>
  <si>
    <t>021800036900</t>
  </si>
  <si>
    <t>28-01-2015 00:00:00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</si>
  <si>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</si>
  <si>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</si>
  <si>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</si>
  <si>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</si>
  <si>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26771843</t>
  </si>
  <si>
    <t>ММУП "Теплоэнергосервис" МР Янаульский район РБ</t>
  </si>
  <si>
    <t>0271009208</t>
  </si>
  <si>
    <t>027101001</t>
  </si>
  <si>
    <t>26759540</t>
  </si>
  <si>
    <t>МУЗ Чекмагушевская ЦРБ</t>
  </si>
  <si>
    <t>0249002239</t>
  </si>
  <si>
    <t>024901001</t>
  </si>
  <si>
    <t>30434174</t>
  </si>
  <si>
    <t>МУП "АУРГАЗЫ-ВОДОКАНАЛ"</t>
  </si>
  <si>
    <t>0205007896</t>
  </si>
  <si>
    <t>020501001</t>
  </si>
  <si>
    <t>24-03-2016 00:00:00</t>
  </si>
  <si>
    <t>26805221</t>
  </si>
  <si>
    <t>МУП "Абзелиловское специализированное предприятие коммунального обслуживания"</t>
  </si>
  <si>
    <t>0201007969</t>
  </si>
  <si>
    <t>30345497</t>
  </si>
  <si>
    <t>МУП "Аскар"</t>
  </si>
  <si>
    <t>0201012292</t>
  </si>
  <si>
    <t>02-10-2015 00:00:00</t>
  </si>
  <si>
    <t>28976576</t>
  </si>
  <si>
    <t>МУП "БУЗДЯКСКИЙ КОМСЕРВИС"</t>
  </si>
  <si>
    <t>0216007320</t>
  </si>
  <si>
    <t>021601001</t>
  </si>
  <si>
    <t>05-06-2015 00:00:00</t>
  </si>
  <si>
    <t>26472155</t>
  </si>
  <si>
    <t>МУП "Водоканал"</t>
  </si>
  <si>
    <t>0224009480</t>
  </si>
  <si>
    <t>022401001</t>
  </si>
  <si>
    <t>26471939</t>
  </si>
  <si>
    <t>0258011092</t>
  </si>
  <si>
    <t>025801001</t>
  </si>
  <si>
    <t>26471915</t>
  </si>
  <si>
    <t>МУП "Водоканал" (Белорецк)</t>
  </si>
  <si>
    <t>0256018871</t>
  </si>
  <si>
    <t>27916300</t>
  </si>
  <si>
    <t>МУП "Водоканал" (Шаранский)</t>
  </si>
  <si>
    <t>0251006470</t>
  </si>
  <si>
    <t>025101001</t>
  </si>
  <si>
    <t>26-10-2012 00:00:00</t>
  </si>
  <si>
    <t>26472391</t>
  </si>
  <si>
    <t>МУП "Водоканал"Кугарчинский</t>
  </si>
  <si>
    <t>0232002329</t>
  </si>
  <si>
    <t>023201001</t>
  </si>
  <si>
    <t>27573761</t>
  </si>
  <si>
    <t>МУП "Дирекция по строительству и содержанию жилого массива в районе пос. Чесноковка"</t>
  </si>
  <si>
    <t>0274138184</t>
  </si>
  <si>
    <t>30-10-2015 00:00:00</t>
  </si>
  <si>
    <t>26353627</t>
  </si>
  <si>
    <t>МУП "Дуванводоканал" МР Дуванский район РБ</t>
  </si>
  <si>
    <t>0220004836</t>
  </si>
  <si>
    <t>022001001</t>
  </si>
  <si>
    <t>27745143</t>
  </si>
  <si>
    <t>МУП "Дюртюливодоканал"</t>
  </si>
  <si>
    <t>0260006195</t>
  </si>
  <si>
    <t>026001001</t>
  </si>
  <si>
    <t>18-06-2012 00:00:00</t>
  </si>
  <si>
    <t>31081967</t>
  </si>
  <si>
    <t>МУП "ЖКХ Башкирия"</t>
  </si>
  <si>
    <t>0201013930</t>
  </si>
  <si>
    <t>27-04-2018 00:00:00</t>
  </si>
  <si>
    <t>26353670</t>
  </si>
  <si>
    <t>МУП "ЖКХ Железнодорожный"</t>
  </si>
  <si>
    <t>0256016835</t>
  </si>
  <si>
    <t>26353716</t>
  </si>
  <si>
    <t>МУП "ЖКХ" г.Межгорье</t>
  </si>
  <si>
    <t>0279000849</t>
  </si>
  <si>
    <t>027901001</t>
  </si>
  <si>
    <t>26353620</t>
  </si>
  <si>
    <t>МУП "Инзерское ПУЖКХ"</t>
  </si>
  <si>
    <t>0211003931</t>
  </si>
  <si>
    <t>28876660</t>
  </si>
  <si>
    <t>МУП "КАЛТАСИНСКИЕ ТС СП КАЛТАСИНСКИЙ СЕЛЬСОВЕТ МР КАЛТАСИНСКИЙ РАЙОН РБ"</t>
  </si>
  <si>
    <t>0227006889</t>
  </si>
  <si>
    <t>022701001</t>
  </si>
  <si>
    <t>28814581</t>
  </si>
  <si>
    <t>МУП "КРАСНОХОЛМСКИЕ ТС СП КС МР КАЛТАСИНСКИЙ РАЙОН РБ"</t>
  </si>
  <si>
    <t>0227038094</t>
  </si>
  <si>
    <t>18-09-2014 00:00:00</t>
  </si>
  <si>
    <t>31213977</t>
  </si>
  <si>
    <t>МУП "Коммсервис"</t>
  </si>
  <si>
    <t>0243004688</t>
  </si>
  <si>
    <t>024301001</t>
  </si>
  <si>
    <t>01-11-2018 00:00:00</t>
  </si>
  <si>
    <t>26450974</t>
  </si>
  <si>
    <t>МУП "Коммунальщик" (Учалинский МР)</t>
  </si>
  <si>
    <t>0270016629</t>
  </si>
  <si>
    <t>027001001</t>
  </si>
  <si>
    <t>26471886</t>
  </si>
  <si>
    <t>МУП "Коммунхоз"</t>
  </si>
  <si>
    <t>0207005936</t>
  </si>
  <si>
    <t>020701001</t>
  </si>
  <si>
    <t>28978522</t>
  </si>
  <si>
    <t>МУП "Кумэк" сельского поселения Карача-Елгинский сельский совет МР Кушнаренковский район РБ</t>
  </si>
  <si>
    <t>0234006713</t>
  </si>
  <si>
    <t>023401001</t>
  </si>
  <si>
    <t>23-06-2015 00:00:00</t>
  </si>
  <si>
    <t>28489188</t>
  </si>
  <si>
    <t>МУП "Кушнаренковское ЖКХ" РБ</t>
  </si>
  <si>
    <t>0234008260</t>
  </si>
  <si>
    <t>03-03-2014 00:00:00</t>
  </si>
  <si>
    <t>26564820</t>
  </si>
  <si>
    <t>МУП "Малоязовские электрические сети"</t>
  </si>
  <si>
    <t>0240001030</t>
  </si>
  <si>
    <t>26471967</t>
  </si>
  <si>
    <t>МУП "Межрайкоммунводоканал"</t>
  </si>
  <si>
    <t>0262000343</t>
  </si>
  <si>
    <t>026201001</t>
  </si>
  <si>
    <t>26471975</t>
  </si>
  <si>
    <t>МУП "Нефтекамскводоканал"</t>
  </si>
  <si>
    <t>0264014479</t>
  </si>
  <si>
    <t>026401001</t>
  </si>
  <si>
    <t>26472030</t>
  </si>
  <si>
    <t>МУП "Октябрьсккоммунводоканал"</t>
  </si>
  <si>
    <t>0265026710</t>
  </si>
  <si>
    <t>026501001</t>
  </si>
  <si>
    <t>31195823</t>
  </si>
  <si>
    <t>МУП "Петровский Водоканал"</t>
  </si>
  <si>
    <t>0261037284</t>
  </si>
  <si>
    <t>20-09-2018 00:00:00</t>
  </si>
  <si>
    <t>26353676</t>
  </si>
  <si>
    <t>МУП "Семилетовское ПУЖКХ"</t>
  </si>
  <si>
    <t>0260005970</t>
  </si>
  <si>
    <t>30350111</t>
  </si>
  <si>
    <t>МУП "Сибайводоканал"</t>
  </si>
  <si>
    <t>0267018087</t>
  </si>
  <si>
    <t>026701001</t>
  </si>
  <si>
    <t>26353621</t>
  </si>
  <si>
    <t>МУП "Тепловик" Бижбулякского района</t>
  </si>
  <si>
    <t>0212004984</t>
  </si>
  <si>
    <t>021201001</t>
  </si>
  <si>
    <t>26471953</t>
  </si>
  <si>
    <t>МУП "Тепловодоснабжение"</t>
  </si>
  <si>
    <t>0219007350</t>
  </si>
  <si>
    <t>021901001</t>
  </si>
  <si>
    <t>26472069</t>
  </si>
  <si>
    <t>МУП "Уфаводоканал"</t>
  </si>
  <si>
    <t>0275000238</t>
  </si>
  <si>
    <t>027601001</t>
  </si>
  <si>
    <t>26472460</t>
  </si>
  <si>
    <t>МУП "Учалыводоканал"</t>
  </si>
  <si>
    <t>0270000570</t>
  </si>
  <si>
    <t>28464317</t>
  </si>
  <si>
    <t>МУП "ХАЙБУЛЛАЖИЛКОМСТРОЙ"</t>
  </si>
  <si>
    <t>0248008051</t>
  </si>
  <si>
    <t>024801001</t>
  </si>
  <si>
    <t>29-01-2014 00:00:00</t>
  </si>
  <si>
    <t>31076863</t>
  </si>
  <si>
    <t>МУП "Центр коммунального развития и благоустройства"</t>
  </si>
  <si>
    <t>0232010496</t>
  </si>
  <si>
    <t>10-04-2018 00:00:00</t>
  </si>
  <si>
    <t>26651635</t>
  </si>
  <si>
    <t>МУП "Юмагузинский расчетный центр"</t>
  </si>
  <si>
    <t>0232007006</t>
  </si>
  <si>
    <t>31099879</t>
  </si>
  <si>
    <t>МУП «Баймакский Водоканал»</t>
  </si>
  <si>
    <t>0254027373</t>
  </si>
  <si>
    <t>025401001</t>
  </si>
  <si>
    <t>13-06-2018 00:00:00</t>
  </si>
  <si>
    <t>27570395</t>
  </si>
  <si>
    <t>МУП ЖЭУ "Сибайское" РБ</t>
  </si>
  <si>
    <t>0254009536</t>
  </si>
  <si>
    <t>26472048</t>
  </si>
  <si>
    <t>МУП Межрайкоммунводоканал</t>
  </si>
  <si>
    <t>0268000188</t>
  </si>
  <si>
    <t>30434085</t>
  </si>
  <si>
    <t>МУП СП ИСЯНГУЛОВСКИЙ СЕЛЬСОВЕТ МР ЗИАНЧУРИНСКИЙ РАЙОН РБ "ЖКСК"</t>
  </si>
  <si>
    <t>0222007342</t>
  </si>
  <si>
    <t>022201001</t>
  </si>
  <si>
    <t>26472042</t>
  </si>
  <si>
    <t>МУП Салаватводоканал</t>
  </si>
  <si>
    <t>0266002905</t>
  </si>
  <si>
    <t>026601001</t>
  </si>
  <si>
    <t>30953201</t>
  </si>
  <si>
    <t>Муниципальное унитарное предприятие жилищно-коммунального хозяйства муниципального района Нуримановский район Республики Башкортостан</t>
  </si>
  <si>
    <t>0239000200</t>
  </si>
  <si>
    <t>023901001</t>
  </si>
  <si>
    <t>26579145</t>
  </si>
  <si>
    <t>ОАО "Белебеевский завод "Автонормаль"</t>
  </si>
  <si>
    <t>0255010527</t>
  </si>
  <si>
    <t>025250001</t>
  </si>
  <si>
    <t>26797507</t>
  </si>
  <si>
    <t>ОАО "Племптицесовхоз Знаменский РБ"</t>
  </si>
  <si>
    <t>0255016529</t>
  </si>
  <si>
    <t>025501001</t>
  </si>
  <si>
    <t>26852317</t>
  </si>
  <si>
    <t>ОАО "Славянка"</t>
  </si>
  <si>
    <t>7702707386</t>
  </si>
  <si>
    <t>745343001</t>
  </si>
  <si>
    <t>12-07-2011 00:00:00</t>
  </si>
  <si>
    <t>27690836</t>
  </si>
  <si>
    <t>ОАО "Туймазинская птицефабрика"</t>
  </si>
  <si>
    <t>0269020846</t>
  </si>
  <si>
    <t>026901001</t>
  </si>
  <si>
    <t>10-05-2012 00:00:00</t>
  </si>
  <si>
    <t>26453912</t>
  </si>
  <si>
    <t>ОАО "УКХП" город Уфа</t>
  </si>
  <si>
    <t>0274092758</t>
  </si>
  <si>
    <t>26621297</t>
  </si>
  <si>
    <t>ОАО "Уфанефтехим"</t>
  </si>
  <si>
    <t>0277012020</t>
  </si>
  <si>
    <t>997150001</t>
  </si>
  <si>
    <t>26569789</t>
  </si>
  <si>
    <t>ОАО "Уфимское моторостроительное производственное объединение"</t>
  </si>
  <si>
    <t>0273008320</t>
  </si>
  <si>
    <t>997850001</t>
  </si>
  <si>
    <t>27149135</t>
  </si>
  <si>
    <t>ОАО "Уфимское приборостроительное производственное объединение"</t>
  </si>
  <si>
    <t>0276140862</t>
  </si>
  <si>
    <t>26353690</t>
  </si>
  <si>
    <t>ОАО "Учалинский горно-обогатительный комбинат"</t>
  </si>
  <si>
    <t>06-08-2002 00:00:00</t>
  </si>
  <si>
    <t>26472406</t>
  </si>
  <si>
    <t>ОАО «Водоканал»</t>
  </si>
  <si>
    <t>0263014363</t>
  </si>
  <si>
    <t>26754510</t>
  </si>
  <si>
    <t>ООО  «ЯнаулВодоканал» г.Янаул РБ</t>
  </si>
  <si>
    <t>0271009046</t>
  </si>
  <si>
    <t>30354111</t>
  </si>
  <si>
    <t>ООО "АКВАСТРОЙСЕРВИС"</t>
  </si>
  <si>
    <t>0270022220</t>
  </si>
  <si>
    <t>26-10-2015 00:00:00</t>
  </si>
  <si>
    <t>26453470</t>
  </si>
  <si>
    <t>ООО "Абзаково"</t>
  </si>
  <si>
    <t>0256014475</t>
  </si>
  <si>
    <t>28953962</t>
  </si>
  <si>
    <t>ООО "БАШЖИЛСТРОЙПРОЕКТ"</t>
  </si>
  <si>
    <t>0261020957</t>
  </si>
  <si>
    <t>15-04-2015 00:00:00</t>
  </si>
  <si>
    <t>27666313</t>
  </si>
  <si>
    <t>ООО "Башкирская генерирующая компания"</t>
  </si>
  <si>
    <t>997650001</t>
  </si>
  <si>
    <t>30942075</t>
  </si>
  <si>
    <t>ООО "Башнефть-Добыча"</t>
  </si>
  <si>
    <t>0277106840</t>
  </si>
  <si>
    <t>26471913</t>
  </si>
  <si>
    <t>ООО "Белебеевский водоканал"</t>
  </si>
  <si>
    <t>0255014715</t>
  </si>
  <si>
    <t>26799678</t>
  </si>
  <si>
    <t>ООО "Бижбулякводоканалсервис"</t>
  </si>
  <si>
    <t>0212006460</t>
  </si>
  <si>
    <t>28504502</t>
  </si>
  <si>
    <t>ООО "Вектор"</t>
  </si>
  <si>
    <t>0229009853</t>
  </si>
  <si>
    <t>022901001</t>
  </si>
  <si>
    <t>05-05-2014 00:00:00</t>
  </si>
  <si>
    <t>26471836</t>
  </si>
  <si>
    <t>ООО "Водник" Архангельский</t>
  </si>
  <si>
    <t>0203004064</t>
  </si>
  <si>
    <t>020301001</t>
  </si>
  <si>
    <t>31020528</t>
  </si>
  <si>
    <t>ООО "Водоканал г. Туймазы"</t>
  </si>
  <si>
    <t>0269036490</t>
  </si>
  <si>
    <t>28-12-2017 00:00:00</t>
  </si>
  <si>
    <t>31076837</t>
  </si>
  <si>
    <t>ООО "Водоканал с. Серафимовский"</t>
  </si>
  <si>
    <t>0269998106</t>
  </si>
  <si>
    <t>28450342</t>
  </si>
  <si>
    <t>ООО "Водоканал"</t>
  </si>
  <si>
    <t>0223004552</t>
  </si>
  <si>
    <t>022301001</t>
  </si>
  <si>
    <t>30-12-2013 00:00:00</t>
  </si>
  <si>
    <t>30376832</t>
  </si>
  <si>
    <t>0263017332</t>
  </si>
  <si>
    <t>09-12-2015 00:00:00</t>
  </si>
  <si>
    <t>27638844</t>
  </si>
  <si>
    <t>0267017076</t>
  </si>
  <si>
    <t>02-03-2012 00:00:00</t>
  </si>
  <si>
    <t>26472379</t>
  </si>
  <si>
    <t>ООО "Водоканал" Кармаскалинский район</t>
  </si>
  <si>
    <t>0229010697</t>
  </si>
  <si>
    <t>26472462</t>
  </si>
  <si>
    <t>ООО "Водоканал" Федоровский район</t>
  </si>
  <si>
    <t>0247004343</t>
  </si>
  <si>
    <t>024701001</t>
  </si>
  <si>
    <t>26472393</t>
  </si>
  <si>
    <t>ООО "Водоканал+Сервис"</t>
  </si>
  <si>
    <t>0232006965</t>
  </si>
  <si>
    <t>30880207</t>
  </si>
  <si>
    <t>ООО "Водолей"</t>
  </si>
  <si>
    <t>0242010199</t>
  </si>
  <si>
    <t>08-02-2017 00:00:00</t>
  </si>
  <si>
    <t>27129164</t>
  </si>
  <si>
    <t>ООО "Водолей" Илишевского района</t>
  </si>
  <si>
    <t>0225009394</t>
  </si>
  <si>
    <t>022501001</t>
  </si>
  <si>
    <t>26472058</t>
  </si>
  <si>
    <t>ООО "Водосбыт"</t>
  </si>
  <si>
    <t>0267011620</t>
  </si>
  <si>
    <t>26471937</t>
  </si>
  <si>
    <t>ООО "Водхоз" Благоварский район</t>
  </si>
  <si>
    <t>0214005052</t>
  </si>
  <si>
    <t>021401001</t>
  </si>
  <si>
    <t>01-08-2017 00:00:00</t>
  </si>
  <si>
    <t>27571052</t>
  </si>
  <si>
    <t>ООО "Газпром трансгаз Уфа"</t>
  </si>
  <si>
    <t>0276053659</t>
  </si>
  <si>
    <t>997250001</t>
  </si>
  <si>
    <t>31064984</t>
  </si>
  <si>
    <t>ООО "Гранит"</t>
  </si>
  <si>
    <t>0240006920</t>
  </si>
  <si>
    <t>29-03-2018 00:00:00</t>
  </si>
  <si>
    <t>26353612</t>
  </si>
  <si>
    <t>ООО "Давлетовское ЖКХ" МР Абзелиловский район</t>
  </si>
  <si>
    <t>0201010520</t>
  </si>
  <si>
    <t>31211835</t>
  </si>
  <si>
    <t>ООО "ДомСервис"</t>
  </si>
  <si>
    <t>0268065570</t>
  </si>
  <si>
    <t>29-10-2018 00:00:00</t>
  </si>
  <si>
    <t>26453634</t>
  </si>
  <si>
    <t>ООО "ЖКО-7" город Нефтекамск</t>
  </si>
  <si>
    <t>0264051777</t>
  </si>
  <si>
    <t>27566970</t>
  </si>
  <si>
    <t>ООО "ЖКХ "Красный Яр"</t>
  </si>
  <si>
    <t>0245022202</t>
  </si>
  <si>
    <t>27182754</t>
  </si>
  <si>
    <t>ООО "ЖКХ С.МОСКОВО"</t>
  </si>
  <si>
    <t>0260012390</t>
  </si>
  <si>
    <t>30839090</t>
  </si>
  <si>
    <t>ООО "Живой родник"</t>
  </si>
  <si>
    <t>0255018195</t>
  </si>
  <si>
    <t>26353624</t>
  </si>
  <si>
    <t>ООО "Жилищник"</t>
  </si>
  <si>
    <t>0217004709</t>
  </si>
  <si>
    <t>021701001</t>
  </si>
  <si>
    <t>26472008</t>
  </si>
  <si>
    <t>ООО "Жилкомсервис"</t>
  </si>
  <si>
    <t>0231007998</t>
  </si>
  <si>
    <t>023101001</t>
  </si>
  <si>
    <t>26454731</t>
  </si>
  <si>
    <t>ООО "Жилсервис" МР Абзелиловский район РБ</t>
  </si>
  <si>
    <t>0201011034</t>
  </si>
  <si>
    <t>26761481</t>
  </si>
  <si>
    <t>ООО "КХ Шиповник"</t>
  </si>
  <si>
    <t>0205007215</t>
  </si>
  <si>
    <t>28871722</t>
  </si>
  <si>
    <t>ООО "Камводсервис"</t>
  </si>
  <si>
    <t>0231008342</t>
  </si>
  <si>
    <t>19-01-2015 00:00:00</t>
  </si>
  <si>
    <t>27937271</t>
  </si>
  <si>
    <t>ООО "Кигиводоканал"</t>
  </si>
  <si>
    <t>0230004962</t>
  </si>
  <si>
    <t>023001001</t>
  </si>
  <si>
    <t>26471842</t>
  </si>
  <si>
    <t>ООО "КомСервис"</t>
  </si>
  <si>
    <t>0204004807</t>
  </si>
  <si>
    <t>020401001</t>
  </si>
  <si>
    <t>26619581</t>
  </si>
  <si>
    <t>ООО "КомЭнергоСервис"</t>
  </si>
  <si>
    <t>0218004003</t>
  </si>
  <si>
    <t>021801001</t>
  </si>
  <si>
    <t>26472247</t>
  </si>
  <si>
    <t>ООО "Коммунальник" (Калтасинский МР)</t>
  </si>
  <si>
    <t>0227006208</t>
  </si>
  <si>
    <t>26353639</t>
  </si>
  <si>
    <t>ООО "Коммунальник" Куюргазинский МР</t>
  </si>
  <si>
    <t>0233006220</t>
  </si>
  <si>
    <t>023301001</t>
  </si>
  <si>
    <t>26453971</t>
  </si>
  <si>
    <t>ООО "Коммунальник" с.Прибельский МР Кармаскалинский район РБ</t>
  </si>
  <si>
    <t>0229012038</t>
  </si>
  <si>
    <t>26472913</t>
  </si>
  <si>
    <t>ООО "Коммунальщик" (Иглинский МР)</t>
  </si>
  <si>
    <t>0224010750</t>
  </si>
  <si>
    <t>28464376</t>
  </si>
  <si>
    <t>ООО "Коммунальщик" (Хайбуллинский МР)</t>
  </si>
  <si>
    <t>0248005540</t>
  </si>
  <si>
    <t>26353631</t>
  </si>
  <si>
    <t>ООО "Краснохолмский водоканал"</t>
  </si>
  <si>
    <t>0227006695</t>
  </si>
  <si>
    <t>28942977</t>
  </si>
  <si>
    <t>ООО "Мелеузовский кирпичный завод"</t>
  </si>
  <si>
    <t>0263011387</t>
  </si>
  <si>
    <t>26472412</t>
  </si>
  <si>
    <t>ООО "Мечетлинский водоканал"</t>
  </si>
  <si>
    <t>0236005391</t>
  </si>
  <si>
    <t>023601001</t>
  </si>
  <si>
    <t>26472419</t>
  </si>
  <si>
    <t>ООО "Мияки - коммунальный сервис"</t>
  </si>
  <si>
    <t>0238005407</t>
  </si>
  <si>
    <t>023801001</t>
  </si>
  <si>
    <t>26452957</t>
  </si>
  <si>
    <t>ООО "Монтаж-сервис" МР Караидельский район</t>
  </si>
  <si>
    <t>0228004517</t>
  </si>
  <si>
    <t>022801001</t>
  </si>
  <si>
    <t>28950884</t>
  </si>
  <si>
    <t>ООО "ПАВЛОВКА-ВОДОКАНАЛ"</t>
  </si>
  <si>
    <t>0239005978</t>
  </si>
  <si>
    <t>31-03-2015 00:00:00</t>
  </si>
  <si>
    <t>26353641</t>
  </si>
  <si>
    <t>ООО "ПЖКХ Мишкинское"</t>
  </si>
  <si>
    <t>0237003950</t>
  </si>
  <si>
    <t>023701001</t>
  </si>
  <si>
    <t>27946617</t>
  </si>
  <si>
    <t>ООО "Павловка Водоканал Сервис"</t>
  </si>
  <si>
    <t>0239005689</t>
  </si>
  <si>
    <t>08-11-2012 00:00:00</t>
  </si>
  <si>
    <t>27676834</t>
  </si>
  <si>
    <t>ООО "Первая Сетевая Компания"</t>
  </si>
  <si>
    <t>0268072425</t>
  </si>
  <si>
    <t>17-04-2012 00:00:00</t>
  </si>
  <si>
    <t>28983504</t>
  </si>
  <si>
    <t>ООО "РЕСУРССНАБ"</t>
  </si>
  <si>
    <t>0245027659</t>
  </si>
  <si>
    <t>30-07-2015 00:00:00</t>
  </si>
  <si>
    <t>28502768</t>
  </si>
  <si>
    <t>ООО "Речник"</t>
  </si>
  <si>
    <t>0260009446</t>
  </si>
  <si>
    <t>31289728</t>
  </si>
  <si>
    <t>ООО "Родина"</t>
  </si>
  <si>
    <t>0201014268</t>
  </si>
  <si>
    <t>01-03-2019 00:00:00</t>
  </si>
  <si>
    <t>28974612</t>
  </si>
  <si>
    <t>ООО "СК "МИЛОВСКИЙ ПАРК"</t>
  </si>
  <si>
    <t>0276150349</t>
  </si>
  <si>
    <t>25-05-2015 00:00:00</t>
  </si>
  <si>
    <t>27588330</t>
  </si>
  <si>
    <t>ООО "Сель-водоканал"</t>
  </si>
  <si>
    <t>0255017040</t>
  </si>
  <si>
    <t>022101001</t>
  </si>
  <si>
    <t>26764356</t>
  </si>
  <si>
    <t>ООО "Сельэнерго"</t>
  </si>
  <si>
    <t>0221005374</t>
  </si>
  <si>
    <t>26472448</t>
  </si>
  <si>
    <t>ООО "Стерлибашевоводоканал"</t>
  </si>
  <si>
    <t>0241004555</t>
  </si>
  <si>
    <t>024101001</t>
  </si>
  <si>
    <t>28422092</t>
  </si>
  <si>
    <t>ООО "СтройРемСервис+"</t>
  </si>
  <si>
    <t>0261019704</t>
  </si>
  <si>
    <t>24-10-2013 00:00:00</t>
  </si>
  <si>
    <t>26453968</t>
  </si>
  <si>
    <t>ООО "Стройбытсервис" МР Кармаскалинский район</t>
  </si>
  <si>
    <t>0229010601</t>
  </si>
  <si>
    <t>26454236</t>
  </si>
  <si>
    <t>ООО "Стройресурсы"</t>
  </si>
  <si>
    <t>0245019785</t>
  </si>
  <si>
    <t>26353640</t>
  </si>
  <si>
    <t>ООО "Тепловик" Мечетлинского района РБ</t>
  </si>
  <si>
    <t>0236005440</t>
  </si>
  <si>
    <t>27634723</t>
  </si>
  <si>
    <t>ООО "Тепловодоканал" Салаватский район</t>
  </si>
  <si>
    <t>0240000389</t>
  </si>
  <si>
    <t>28-02-2012 00:00:00</t>
  </si>
  <si>
    <t>26353623</t>
  </si>
  <si>
    <t>ООО "Тепловодосети" Буздякского района</t>
  </si>
  <si>
    <t>0216006044</t>
  </si>
  <si>
    <t>31014979</t>
  </si>
  <si>
    <t>ООО "Тепловодоснабжение"</t>
  </si>
  <si>
    <t>0271055187</t>
  </si>
  <si>
    <t>26-12-2017 00:00:00</t>
  </si>
  <si>
    <t>26472450</t>
  </si>
  <si>
    <t>ООО "Туймазыводоканал"</t>
  </si>
  <si>
    <t>0269030971</t>
  </si>
  <si>
    <t>26797517</t>
  </si>
  <si>
    <t>ООО "УК Баженово"</t>
  </si>
  <si>
    <t>0255015998</t>
  </si>
  <si>
    <t>26766191</t>
  </si>
  <si>
    <t>ООО "УК ЖКХ"</t>
  </si>
  <si>
    <t>0242007975</t>
  </si>
  <si>
    <t>26472476</t>
  </si>
  <si>
    <t>ООО "УК Уфимское ЖКХ"</t>
  </si>
  <si>
    <t>0248006311</t>
  </si>
  <si>
    <t>26550657</t>
  </si>
  <si>
    <t>ООО "Управление Жилищно-Коммунального Хозяйства"</t>
  </si>
  <si>
    <t>0253018658</t>
  </si>
  <si>
    <t>025301001</t>
  </si>
  <si>
    <t>26353659</t>
  </si>
  <si>
    <t>ООО "Чекмагушевское ПУЖКХ"</t>
  </si>
  <si>
    <t>0249006970</t>
  </si>
  <si>
    <t>26472492</t>
  </si>
  <si>
    <t>ООО "Чишмывода"</t>
  </si>
  <si>
    <t>0250012070</t>
  </si>
  <si>
    <t>025001001</t>
  </si>
  <si>
    <t>30982937</t>
  </si>
  <si>
    <t>ООО "Эколайн"</t>
  </si>
  <si>
    <t>0263024530</t>
  </si>
  <si>
    <t>31082673</t>
  </si>
  <si>
    <t>ООО "ЮМИЛ"</t>
  </si>
  <si>
    <t>0278933218</t>
  </si>
  <si>
    <t>03-05-2018 00:00:00</t>
  </si>
  <si>
    <t>28005474</t>
  </si>
  <si>
    <t>ООО «Башнефть – Сервис НПЗ»</t>
  </si>
  <si>
    <t>0275075378</t>
  </si>
  <si>
    <t>027501001</t>
  </si>
  <si>
    <t>19-12-2012 00:00:00</t>
  </si>
  <si>
    <t>26758794</t>
  </si>
  <si>
    <t>ООО «Водоканал» (Баймакский МР)</t>
  </si>
  <si>
    <t>0254011302</t>
  </si>
  <si>
    <t>26844058</t>
  </si>
  <si>
    <t>ООО «Дом Сервис»</t>
  </si>
  <si>
    <t>0266027699</t>
  </si>
  <si>
    <t>26761491</t>
  </si>
  <si>
    <t>ООО «Жилкомстройсервис»</t>
  </si>
  <si>
    <t>0269029736</t>
  </si>
  <si>
    <t>26754383</t>
  </si>
  <si>
    <t>ООО «Коммунальное хозяйство»</t>
  </si>
  <si>
    <t>0208005015</t>
  </si>
  <si>
    <t>020801001</t>
  </si>
  <si>
    <t>31296231</t>
  </si>
  <si>
    <t>ООО «Мелеузовский молочноконсервный комбинат»</t>
  </si>
  <si>
    <t>0263028743</t>
  </si>
  <si>
    <t>31208402</t>
  </si>
  <si>
    <t>ООО «Новобулгаковская Управляющая компания»</t>
  </si>
  <si>
    <t>0276923140</t>
  </si>
  <si>
    <t>26353644</t>
  </si>
  <si>
    <t>ООО «Нуримановское ЖКХ»</t>
  </si>
  <si>
    <t>0239005216</t>
  </si>
  <si>
    <t>26754415</t>
  </si>
  <si>
    <t>ООО «ПромВодоКанал»</t>
  </si>
  <si>
    <t>0266033685</t>
  </si>
  <si>
    <t>26797482</t>
  </si>
  <si>
    <t>ООО «Родник»</t>
  </si>
  <si>
    <t>0248006985</t>
  </si>
  <si>
    <t>26761494</t>
  </si>
  <si>
    <t>ООО Айсушишма</t>
  </si>
  <si>
    <t>0238005439</t>
  </si>
  <si>
    <t>26353611</t>
  </si>
  <si>
    <t>ООО ЖКХ "Урал" Абзелиловского района РБ</t>
  </si>
  <si>
    <t>0201010513</t>
  </si>
  <si>
    <t>26453118</t>
  </si>
  <si>
    <t>ООО ЖКХ "Ургалинское" МР Белокатайский район</t>
  </si>
  <si>
    <t>0210027577</t>
  </si>
  <si>
    <t>021001001</t>
  </si>
  <si>
    <t>26454242</t>
  </si>
  <si>
    <t>ООО ЖКХ "Шемяк"</t>
  </si>
  <si>
    <t>0245021015</t>
  </si>
  <si>
    <t>31007428</t>
  </si>
  <si>
    <t>ООО ЖКХ с. Семилетка</t>
  </si>
  <si>
    <t>0260011460</t>
  </si>
  <si>
    <t>26454720</t>
  </si>
  <si>
    <t>ООО ЖРЭУ "Источник" МР Абзелиловский район РБ</t>
  </si>
  <si>
    <t>0201010538</t>
  </si>
  <si>
    <t>26353704</t>
  </si>
  <si>
    <t>ООО КХ "Авдон"</t>
  </si>
  <si>
    <t>0245019658</t>
  </si>
  <si>
    <t>26651697</t>
  </si>
  <si>
    <t>ООО ПЖУ "Нижегородское"</t>
  </si>
  <si>
    <t>0245012420</t>
  </si>
  <si>
    <t>30873301</t>
  </si>
  <si>
    <t>ООО САНАТОРИЙ "АССЫ"</t>
  </si>
  <si>
    <t>0256996711</t>
  </si>
  <si>
    <t>27687958</t>
  </si>
  <si>
    <t>ООО Строй-Комфорт</t>
  </si>
  <si>
    <t>0203003938</t>
  </si>
  <si>
    <t>05-05-2012 00:00:00</t>
  </si>
  <si>
    <t>30839066</t>
  </si>
  <si>
    <t>ООО УК "Керамик"</t>
  </si>
  <si>
    <t>0260011808</t>
  </si>
  <si>
    <t>28501481</t>
  </si>
  <si>
    <t>ООО УК "КомУслугиУфимский"</t>
  </si>
  <si>
    <t>0248008005</t>
  </si>
  <si>
    <t>18-04-2014 00:00:00</t>
  </si>
  <si>
    <t>28486251</t>
  </si>
  <si>
    <t>ООО УК "НовоБулгаково"</t>
  </si>
  <si>
    <t>0245025010</t>
  </si>
  <si>
    <t>20-02-2014 00:00:00</t>
  </si>
  <si>
    <t>28487302</t>
  </si>
  <si>
    <t>ООО УК "Тукан"</t>
  </si>
  <si>
    <t>0256023511</t>
  </si>
  <si>
    <t>027802001</t>
  </si>
  <si>
    <t>25-02-2014 00:00:00</t>
  </si>
  <si>
    <t>31158329</t>
  </si>
  <si>
    <t>ООО УК «Городская служба эксплуатации»</t>
  </si>
  <si>
    <t>0274936480</t>
  </si>
  <si>
    <t>10-07-2018 00:00:00</t>
  </si>
  <si>
    <t>26472452</t>
  </si>
  <si>
    <t>ООО УПТК "Водомонтажкомплект"</t>
  </si>
  <si>
    <t>0269019015</t>
  </si>
  <si>
    <t>26353710</t>
  </si>
  <si>
    <t>ООО"Алексеевское коммунальное управление" МР Уфимский район РБ</t>
  </si>
  <si>
    <t>0245019753</t>
  </si>
  <si>
    <t>31306885</t>
  </si>
  <si>
    <t>Общество с ограниченной ответственностью  «ВКХ ЧИШМЫ – ВОДА»</t>
  </si>
  <si>
    <t>0250015641</t>
  </si>
  <si>
    <t>31-12-2018 00:00:00</t>
  </si>
  <si>
    <t>31306936</t>
  </si>
  <si>
    <t>Общество с ограниченной ответственностью  «ВКХ с Алкино -2»</t>
  </si>
  <si>
    <t>0250015257</t>
  </si>
  <si>
    <t>31312740</t>
  </si>
  <si>
    <t>Общество с ограниченной ответственностью "Инженерные сети"</t>
  </si>
  <si>
    <t>0268083096</t>
  </si>
  <si>
    <t>23-05-2019 00:00:00</t>
  </si>
  <si>
    <t>30390648</t>
  </si>
  <si>
    <t>Общество с ограниченной ответственностью "Калипсо"</t>
  </si>
  <si>
    <t>0202009920</t>
  </si>
  <si>
    <t>020245009</t>
  </si>
  <si>
    <t>20-01-2016 00:00:00</t>
  </si>
  <si>
    <t>26454029</t>
  </si>
  <si>
    <t>Общество с ограниченной ответственностью "Коммунальные услуги"</t>
  </si>
  <si>
    <t>0240804502</t>
  </si>
  <si>
    <t>30852176</t>
  </si>
  <si>
    <t>ПАО АНК "БАШНЕФТЬ"</t>
  </si>
  <si>
    <t>0274051582</t>
  </si>
  <si>
    <t>13-01-1995 00:00:00</t>
  </si>
  <si>
    <t>30352952</t>
  </si>
  <si>
    <t>Поляна сервис</t>
  </si>
  <si>
    <t>0258950293</t>
  </si>
  <si>
    <t>30385343</t>
  </si>
  <si>
    <t>Приуфимская ТЭЦ - филиал ООО "Башкирская генерирующая компания"</t>
  </si>
  <si>
    <t>027701001</t>
  </si>
  <si>
    <t>28-12-2015 00:00:00</t>
  </si>
  <si>
    <t>28536502</t>
  </si>
  <si>
    <t>Раевское МУП ПО МТО "Агротехснаб" Альшеевского района Республики Башкортостан</t>
  </si>
  <si>
    <t>0202006277</t>
  </si>
  <si>
    <t>020201001</t>
  </si>
  <si>
    <t>27-06-2014 00:00:00</t>
  </si>
  <si>
    <t>26471897</t>
  </si>
  <si>
    <t>СПК "Малиновка" Белебеевский МР</t>
  </si>
  <si>
    <t>0209004127</t>
  </si>
  <si>
    <t>28488902</t>
  </si>
  <si>
    <t>СХПК им. Крупской Миякинский р-н</t>
  </si>
  <si>
    <t>0238000695</t>
  </si>
  <si>
    <t>28-02-2014 00:00:00</t>
  </si>
  <si>
    <t>26353692</t>
  </si>
  <si>
    <t>Сибайский филиал ОАО "Учалинский ГОК"</t>
  </si>
  <si>
    <t>026702001</t>
  </si>
  <si>
    <t>26841421</t>
  </si>
  <si>
    <t>Туймазинское нефтепроводное управление - филиал АО "Транснефть-Урал"</t>
  </si>
  <si>
    <t>0278039018</t>
  </si>
  <si>
    <t>026902001</t>
  </si>
  <si>
    <t>26453060</t>
  </si>
  <si>
    <t>ФГБУ санаторий "Глуховская" Минздрава России</t>
  </si>
  <si>
    <t>0209001038</t>
  </si>
  <si>
    <t>26471890</t>
  </si>
  <si>
    <t>ФГБУ санаторий им. С.Т. Аксакова Минздрава России</t>
  </si>
  <si>
    <t>0255002773</t>
  </si>
  <si>
    <t>26922298</t>
  </si>
  <si>
    <t>Федеральное государственное бюджетное учреждение санаторий "Шафраново" Министерства здравоохранения Российской Федерации</t>
  </si>
  <si>
    <t>0202000395</t>
  </si>
  <si>
    <t>26851361</t>
  </si>
  <si>
    <t>Филиал "Екатеринбургский" Акционерного общества "Славянка", г. Екатеринбург</t>
  </si>
  <si>
    <t>667143001</t>
  </si>
  <si>
    <t>31218722</t>
  </si>
  <si>
    <t>Филиал ПАО АНК «Башнефть» «Башнефть-Уфанефтехим»</t>
  </si>
  <si>
    <t>027743004</t>
  </si>
  <si>
    <t>12-11-2018 00:00:00</t>
  </si>
  <si>
    <t>30914574</t>
  </si>
  <si>
    <t>Филиал ФГБУ "ЦЖКУ" МИНОБОРОНЫ РОССИИ (по ЦВО)</t>
  </si>
  <si>
    <t>7729314745</t>
  </si>
  <si>
    <t>667043001</t>
  </si>
  <si>
    <t>28487276</t>
  </si>
  <si>
    <t>Чекмагушевское МУП по водоснабжению</t>
  </si>
  <si>
    <t>0249005215</t>
  </si>
  <si>
    <t>27556109</t>
  </si>
  <si>
    <t>Черкасское НУ филиал АО "Транснефть-Урал"</t>
  </si>
  <si>
    <t>024502001</t>
  </si>
  <si>
    <t>26360992</t>
  </si>
  <si>
    <t>Южно-Уральская дирекция по тепловодоснабжению - структурное подразделение Центральной дирекции по тепловодоснабжению - филиала ОАО "РЖД"</t>
  </si>
  <si>
    <t>744945004</t>
  </si>
  <si>
    <t>23-09-2003 00:00:00</t>
  </si>
  <si>
    <t>VS</t>
  </si>
  <si>
    <t>Государственный комитет Республики Башкортостан по тарифам</t>
  </si>
  <si>
    <t>12.12.2019</t>
  </si>
  <si>
    <t>636</t>
  </si>
  <si>
    <t>Постановление</t>
  </si>
  <si>
    <t>Город Октябрьский, Город Октябрьский (80735000);</t>
  </si>
  <si>
    <t>https://portal.eias.ru/Portal/DownloadPage.aspx?type=12&amp;guid=97a88a20-eac8-45a4-b1d0-848a236b4b94</t>
  </si>
  <si>
    <t>диференциация отсутствует</t>
  </si>
  <si>
    <t>О</t>
  </si>
  <si>
    <t>30.06.2020</t>
  </si>
  <si>
    <t>01.07.2020</t>
  </si>
  <si>
    <t>31.12.2020</t>
  </si>
  <si>
    <t>Договор водоснабжения</t>
  </si>
  <si>
    <t>https://portal.eias.ru/Portal/DownloadPage.aspx?type=12&amp;guid=d5ffc6cf-aa87-40f3-bc79-c5197d129388</t>
  </si>
  <si>
    <t>Договор о подключении (технологическом присоединении) к централизованной системе холодного водоснабжения</t>
  </si>
  <si>
    <t>16.12.2019</t>
  </si>
  <si>
    <t>https://portal.eias.ru/Portal/DownloadPage.aspx?type=12&amp;guid=5ccbd8f6-f5e1-40a9-8896-ffaa5db03f49</t>
  </si>
  <si>
    <t>https://portal.eias.ru/Portal/DownloadPage.aspx?type=12&amp;guid=c567e8a7-e57c-4077-9cab-d02ad112cbcc</t>
  </si>
  <si>
    <t>Перечень документов и сведений</t>
  </si>
  <si>
    <t>https://portal.eias.ru/Portal/DownloadPage.aspx?type=12&amp;guid=d0f7187d-549e-4ffd-b7f6-94f6b767058b</t>
  </si>
  <si>
    <t>(34767)5-24-13</t>
  </si>
  <si>
    <t>452600, РБ, г.Октябрьский, ул.Кувыкина,23</t>
  </si>
  <si>
    <t>c 08:30 до 17:30</t>
  </si>
  <si>
    <t>Регламент подключения к централизованной системе холодного водоснабжения, утверждаемый регулируемой организацией</t>
  </si>
  <si>
    <t>https://portal.eias.ru/Portal/DownloadPage.aspx?type=12&amp;guid=d8fdcaf7-d8d1-40dd-a1fd-67351b3672af</t>
  </si>
  <si>
    <t>Постановления Правительства РФ от 19.07.2013 г № 644</t>
  </si>
  <si>
    <t>4.2</t>
  </si>
  <si>
    <t>4.3</t>
  </si>
  <si>
    <t>Постановления Правительства РФ от 09.06.2007.г № 360</t>
  </si>
  <si>
    <t>Постановления Правительства РФ от 13.02.2006 г № 83</t>
  </si>
  <si>
    <t>19.12.2019 13:16:59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</si>
</sst>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8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9"/>
      <color indexed="8"/>
      <name val="Tahoma"/>
      <family val="2"/>
    </font>
    <font>
      <sz val="10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10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06" fillId="9" borderId="54">
      <alignment horizontal="center" vertical="center" wrapText="1"/>
    </xf>
  </cellStyleXfs>
  <cellXfs count="887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58" fillId="0" borderId="0" xfId="60" applyFont="1" applyAlignment="1" applyProtection="1">
      <alignment vertical="center" wrapText="1"/>
    </xf>
    <xf numFmtId="0" fontId="58" fillId="7" borderId="0" xfId="60" applyFont="1" applyFill="1" applyBorder="1" applyAlignment="1" applyProtection="1">
      <alignment horizontal="center" vertical="center" wrapText="1"/>
    </xf>
    <xf numFmtId="0" fontId="58" fillId="7" borderId="0" xfId="60" applyNumberFormat="1" applyFont="1" applyFill="1" applyBorder="1" applyAlignment="1" applyProtection="1">
      <alignment horizontal="left" vertical="center" wrapText="1" indent="1"/>
    </xf>
    <xf numFmtId="0" fontId="58" fillId="7" borderId="0" xfId="60" applyFont="1" applyFill="1" applyBorder="1" applyAlignment="1" applyProtection="1">
      <alignment horizontal="right" vertical="center" wrapText="1" indent="1"/>
    </xf>
    <xf numFmtId="0" fontId="57" fillId="7" borderId="0" xfId="60" applyNumberFormat="1" applyFont="1" applyFill="1" applyBorder="1" applyAlignment="1" applyProtection="1">
      <alignment horizontal="center" vertical="center" wrapText="1"/>
    </xf>
    <xf numFmtId="0" fontId="105" fillId="0" borderId="0" xfId="60" applyFont="1" applyAlignment="1" applyProtection="1">
      <alignment vertical="center" wrapText="1"/>
    </xf>
    <xf numFmtId="14" fontId="58" fillId="7" borderId="0" xfId="60" applyNumberFormat="1" applyFont="1" applyFill="1" applyBorder="1" applyAlignment="1" applyProtection="1">
      <alignment horizontal="left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22" fontId="6" fillId="0" borderId="0" xfId="57" applyNumberFormat="1" applyFont="1" applyAlignment="1" applyProtection="1">
      <alignment horizontal="left" vertical="center" wrapText="1"/>
    </xf>
    <xf numFmtId="49" fontId="107" fillId="8" borderId="35" xfId="109" applyNumberFormat="1" applyFont="1" applyFill="1" applyBorder="1" applyProtection="1">
      <alignment horizontal="center" vertical="center" wrapText="1"/>
      <protection locked="0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0" borderId="0" xfId="0" applyNumberFormat="1">
      <alignment vertical="top"/>
    </xf>
    <xf numFmtId="0" fontId="6" fillId="0" borderId="5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49" fontId="0" fillId="12" borderId="55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49" fontId="71" fillId="0" borderId="0" xfId="31" applyNumberFormat="1" applyBorder="1" applyAlignment="1" applyProtection="1">
      <alignment vertical="center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4" fillId="7" borderId="0" xfId="50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14" fillId="7" borderId="0" xfId="50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4" fillId="7" borderId="0" xfId="50" applyNumberFormat="1" applyFont="1" applyFill="1" applyBorder="1" applyAlignment="1">
      <alignment horizontal="justify"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14" fontId="6" fillId="8" borderId="16" xfId="61" applyNumberFormat="1" applyFont="1" applyFill="1" applyBorder="1" applyAlignment="1" applyProtection="1">
      <alignment horizontal="left" vertical="center" wrapText="1" indent="1"/>
    </xf>
    <xf numFmtId="14" fontId="6" fillId="8" borderId="28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18" fillId="0" borderId="15" xfId="63" applyFont="1" applyBorder="1" applyAlignment="1">
      <alignment horizontal="left" vertical="center" wrapText="1" inden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" fillId="0" borderId="28" xfId="62" applyNumberFormat="1" applyFont="1" applyFill="1" applyBorder="1" applyAlignment="1" applyProtection="1">
      <alignment horizontal="left" vertical="top" wrapText="1"/>
    </xf>
    <xf numFmtId="0" fontId="0" fillId="0" borderId="5" xfId="62" applyFont="1" applyFill="1" applyBorder="1" applyAlignment="1" applyProtection="1">
      <alignment horizontal="left" vertical="center" wrapText="1"/>
    </xf>
    <xf numFmtId="0" fontId="37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10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blueCell" xfId="109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539749</xdr:rowOff>
    </xdr:from>
    <xdr:to>
      <xdr:col>3</xdr:col>
      <xdr:colOff>0</xdr:colOff>
      <xdr:row>113</xdr:row>
      <xdr:rowOff>66039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198120" y="429640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76199</xdr:rowOff>
    </xdr:from>
    <xdr:to>
      <xdr:col>3</xdr:col>
      <xdr:colOff>0</xdr:colOff>
      <xdr:row>18</xdr:row>
      <xdr:rowOff>539749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198120" y="383285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153669</xdr:rowOff>
    </xdr:from>
    <xdr:to>
      <xdr:col>3</xdr:col>
      <xdr:colOff>0</xdr:colOff>
      <xdr:row>18</xdr:row>
      <xdr:rowOff>76199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198120" y="336930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55879</xdr:rowOff>
    </xdr:from>
    <xdr:to>
      <xdr:col>3</xdr:col>
      <xdr:colOff>0</xdr:colOff>
      <xdr:row>15</xdr:row>
      <xdr:rowOff>153669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198120" y="290575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72389</xdr:rowOff>
    </xdr:from>
    <xdr:to>
      <xdr:col>3</xdr:col>
      <xdr:colOff>0</xdr:colOff>
      <xdr:row>13</xdr:row>
      <xdr:rowOff>55879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198120" y="244220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104139</xdr:rowOff>
    </xdr:from>
    <xdr:to>
      <xdr:col>3</xdr:col>
      <xdr:colOff>0</xdr:colOff>
      <xdr:row>12</xdr:row>
      <xdr:rowOff>72389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198120" y="197865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151129</xdr:rowOff>
    </xdr:from>
    <xdr:to>
      <xdr:col>3</xdr:col>
      <xdr:colOff>0</xdr:colOff>
      <xdr:row>10</xdr:row>
      <xdr:rowOff>104139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198120" y="151510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4</xdr:row>
      <xdr:rowOff>541019</xdr:rowOff>
    </xdr:from>
    <xdr:to>
      <xdr:col>3</xdr:col>
      <xdr:colOff>0</xdr:colOff>
      <xdr:row>7</xdr:row>
      <xdr:rowOff>151129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198120" y="1051559"/>
          <a:ext cx="1889760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18</xdr:row>
      <xdr:rowOff>0</xdr:rowOff>
    </xdr:from>
    <xdr:to>
      <xdr:col>7</xdr:col>
      <xdr:colOff>0</xdr:colOff>
      <xdr:row>18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6606540" y="344424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7543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6600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/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26</xdr:row>
      <xdr:rowOff>0</xdr:rowOff>
    </xdr:from>
    <xdr:to>
      <xdr:col>28</xdr:col>
      <xdr:colOff>228600</xdr:colOff>
      <xdr:row>26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8633460" y="896874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3</xdr:row>
      <xdr:rowOff>9525</xdr:rowOff>
    </xdr:from>
    <xdr:to>
      <xdr:col>28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859536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5113020" y="12649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4"/>
  <cols>
    <col min="1" max="16384" width="9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4"/>
  <cols>
    <col min="1" max="1" width="3.25" customWidth="1"/>
    <col min="2" max="2" width="8.75" customWidth="1"/>
    <col min="3" max="3" width="22.25" customWidth="1"/>
    <col min="4" max="4" width="4.25" customWidth="1"/>
    <col min="5" max="6" width="4.375" customWidth="1"/>
    <col min="7" max="7" width="4.625" customWidth="1"/>
    <col min="8" max="25" width="4.375" customWidth="1"/>
    <col min="26" max="33" width="9.125" style="78" customWidth="1"/>
  </cols>
  <sheetData>
    <row r="1" spans="1:27" ht="3" customHeight="1">
      <c r="AA1" s="78" t="s">
        <v>242</v>
      </c>
    </row>
    <row r="2" spans="1:27" ht="16.5" customHeight="1">
      <c r="B2" s="697" t="str">
        <f>"Код отчёта: " &amp; GetCode()</f>
        <v>Код отчёта: FAS.JKH.OPEN.INFO.PRICE.HVS</v>
      </c>
      <c r="C2" s="697"/>
      <c r="D2" s="697"/>
      <c r="E2" s="697"/>
      <c r="F2" s="697"/>
      <c r="G2" s="697"/>
      <c r="Q2" s="356"/>
      <c r="R2" s="356"/>
      <c r="S2" s="356"/>
      <c r="T2" s="356"/>
      <c r="U2" s="356"/>
      <c r="V2" s="356"/>
      <c r="W2" s="356"/>
    </row>
    <row r="3" spans="1:27" ht="18" customHeight="1">
      <c r="B3" s="698" t="str">
        <f>"Версия " &amp; GetVersion()</f>
        <v>Версия 1.0.2</v>
      </c>
      <c r="C3" s="698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2" t="s">
        <v>495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3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99" t="s">
        <v>675</v>
      </c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699"/>
      <c r="X7" s="699"/>
      <c r="Y7" s="58"/>
    </row>
    <row r="8" spans="1:27" ht="15" customHeight="1">
      <c r="A8" s="42"/>
      <c r="B8" s="77"/>
      <c r="C8" s="76"/>
      <c r="D8" s="5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58"/>
    </row>
    <row r="9" spans="1:27" ht="15" customHeight="1">
      <c r="A9" s="42"/>
      <c r="B9" s="77"/>
      <c r="C9" s="76"/>
      <c r="D9" s="5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699"/>
      <c r="X9" s="699"/>
      <c r="Y9" s="58"/>
    </row>
    <row r="10" spans="1:27" ht="10.5" customHeight="1">
      <c r="A10" s="42"/>
      <c r="B10" s="77"/>
      <c r="C10" s="76"/>
      <c r="D10" s="59"/>
      <c r="E10" s="699"/>
      <c r="F10" s="699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699"/>
      <c r="X10" s="699"/>
      <c r="Y10" s="58"/>
    </row>
    <row r="11" spans="1:27" ht="27" customHeight="1">
      <c r="A11" s="42"/>
      <c r="B11" s="77"/>
      <c r="C11" s="76"/>
      <c r="D11" s="59"/>
      <c r="E11" s="699"/>
      <c r="F11" s="699"/>
      <c r="G11" s="699"/>
      <c r="H11" s="699"/>
      <c r="I11" s="699"/>
      <c r="J11" s="699"/>
      <c r="K11" s="699"/>
      <c r="L11" s="699"/>
      <c r="M11" s="699"/>
      <c r="N11" s="699"/>
      <c r="O11" s="699"/>
      <c r="P11" s="699"/>
      <c r="Q11" s="699"/>
      <c r="R11" s="699"/>
      <c r="S11" s="699"/>
      <c r="T11" s="699"/>
      <c r="U11" s="699"/>
      <c r="V11" s="699"/>
      <c r="W11" s="699"/>
      <c r="X11" s="699"/>
      <c r="Y11" s="58"/>
    </row>
    <row r="12" spans="1:27" ht="12" customHeight="1">
      <c r="A12" s="42"/>
      <c r="B12" s="77"/>
      <c r="C12" s="76"/>
      <c r="D12" s="59"/>
      <c r="E12" s="699"/>
      <c r="F12" s="699"/>
      <c r="G12" s="699"/>
      <c r="H12" s="699"/>
      <c r="I12" s="699"/>
      <c r="J12" s="699"/>
      <c r="K12" s="699"/>
      <c r="L12" s="699"/>
      <c r="M12" s="699"/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58"/>
    </row>
    <row r="13" spans="1:27" ht="38.25" customHeight="1">
      <c r="A13" s="42"/>
      <c r="B13" s="77"/>
      <c r="C13" s="76"/>
      <c r="D13" s="59"/>
      <c r="E13" s="699"/>
      <c r="F13" s="699"/>
      <c r="G13" s="699"/>
      <c r="H13" s="699"/>
      <c r="I13" s="699"/>
      <c r="J13" s="699"/>
      <c r="K13" s="699"/>
      <c r="L13" s="699"/>
      <c r="M13" s="699"/>
      <c r="N13" s="699"/>
      <c r="O13" s="699"/>
      <c r="P13" s="699"/>
      <c r="Q13" s="699"/>
      <c r="R13" s="699"/>
      <c r="S13" s="699"/>
      <c r="T13" s="699"/>
      <c r="U13" s="699"/>
      <c r="V13" s="699"/>
      <c r="W13" s="699"/>
      <c r="X13" s="699"/>
      <c r="Y13" s="72"/>
    </row>
    <row r="14" spans="1:27" ht="15" customHeight="1">
      <c r="A14" s="42"/>
      <c r="B14" s="77"/>
      <c r="C14" s="76"/>
      <c r="D14" s="59"/>
      <c r="E14" s="699"/>
      <c r="F14" s="699"/>
      <c r="G14" s="699"/>
      <c r="H14" s="699"/>
      <c r="I14" s="699"/>
      <c r="J14" s="699"/>
      <c r="K14" s="699"/>
      <c r="L14" s="699"/>
      <c r="M14" s="699"/>
      <c r="N14" s="699"/>
      <c r="O14" s="699"/>
      <c r="P14" s="699"/>
      <c r="Q14" s="699"/>
      <c r="R14" s="699"/>
      <c r="S14" s="699"/>
      <c r="T14" s="699"/>
      <c r="U14" s="699"/>
      <c r="V14" s="699"/>
      <c r="W14" s="699"/>
      <c r="X14" s="699"/>
      <c r="Y14" s="58"/>
    </row>
    <row r="15" spans="1:27" ht="13.8">
      <c r="A15" s="42"/>
      <c r="B15" s="77"/>
      <c r="C15" s="76"/>
      <c r="D15" s="59"/>
      <c r="E15" s="699"/>
      <c r="F15" s="699"/>
      <c r="G15" s="699"/>
      <c r="H15" s="699"/>
      <c r="I15" s="699"/>
      <c r="J15" s="699"/>
      <c r="K15" s="699"/>
      <c r="L15" s="699"/>
      <c r="M15" s="699"/>
      <c r="N15" s="699"/>
      <c r="O15" s="699"/>
      <c r="P15" s="699"/>
      <c r="Q15" s="699"/>
      <c r="R15" s="699"/>
      <c r="S15" s="699"/>
      <c r="T15" s="699"/>
      <c r="U15" s="699"/>
      <c r="V15" s="699"/>
      <c r="W15" s="699"/>
      <c r="X15" s="699"/>
      <c r="Y15" s="58"/>
    </row>
    <row r="16" spans="1:27" ht="13.8">
      <c r="A16" s="42"/>
      <c r="B16" s="77"/>
      <c r="C16" s="76"/>
      <c r="D16" s="59"/>
      <c r="E16" s="699"/>
      <c r="F16" s="699"/>
      <c r="G16" s="699"/>
      <c r="H16" s="699"/>
      <c r="I16" s="699"/>
      <c r="J16" s="699"/>
      <c r="K16" s="699"/>
      <c r="L16" s="699"/>
      <c r="M16" s="699"/>
      <c r="N16" s="699"/>
      <c r="O16" s="699"/>
      <c r="P16" s="699"/>
      <c r="Q16" s="699"/>
      <c r="R16" s="699"/>
      <c r="S16" s="699"/>
      <c r="T16" s="699"/>
      <c r="U16" s="699"/>
      <c r="V16" s="699"/>
      <c r="W16" s="699"/>
      <c r="X16" s="699"/>
      <c r="Y16" s="58"/>
    </row>
    <row r="17" spans="1:25" ht="15" customHeight="1">
      <c r="A17" s="42"/>
      <c r="B17" s="77"/>
      <c r="C17" s="76"/>
      <c r="D17" s="59"/>
      <c r="E17" s="699"/>
      <c r="F17" s="699"/>
      <c r="G17" s="699"/>
      <c r="H17" s="699"/>
      <c r="I17" s="699"/>
      <c r="J17" s="699"/>
      <c r="K17" s="699"/>
      <c r="L17" s="699"/>
      <c r="M17" s="699"/>
      <c r="N17" s="699"/>
      <c r="O17" s="699"/>
      <c r="P17" s="699"/>
      <c r="Q17" s="699"/>
      <c r="R17" s="699"/>
      <c r="S17" s="699"/>
      <c r="T17" s="699"/>
      <c r="U17" s="699"/>
      <c r="V17" s="699"/>
      <c r="W17" s="699"/>
      <c r="X17" s="699"/>
      <c r="Y17" s="58"/>
    </row>
    <row r="18" spans="1:25" ht="13.8">
      <c r="A18" s="42"/>
      <c r="B18" s="77"/>
      <c r="C18" s="76"/>
      <c r="D18" s="59"/>
      <c r="E18" s="699"/>
      <c r="F18" s="699"/>
      <c r="G18" s="699"/>
      <c r="H18" s="699"/>
      <c r="I18" s="699"/>
      <c r="J18" s="699"/>
      <c r="K18" s="699"/>
      <c r="L18" s="699"/>
      <c r="M18" s="699"/>
      <c r="N18" s="699"/>
      <c r="O18" s="699"/>
      <c r="P18" s="699"/>
      <c r="Q18" s="699"/>
      <c r="R18" s="699"/>
      <c r="S18" s="699"/>
      <c r="T18" s="699"/>
      <c r="U18" s="699"/>
      <c r="V18" s="699"/>
      <c r="W18" s="699"/>
      <c r="X18" s="699"/>
      <c r="Y18" s="58"/>
    </row>
    <row r="19" spans="1:25" ht="59.25" customHeight="1">
      <c r="A19" s="42"/>
      <c r="B19" s="77"/>
      <c r="C19" s="76"/>
      <c r="D19" s="65"/>
      <c r="E19" s="699"/>
      <c r="F19" s="699"/>
      <c r="G19" s="699"/>
      <c r="H19" s="699"/>
      <c r="I19" s="699"/>
      <c r="J19" s="699"/>
      <c r="K19" s="699"/>
      <c r="L19" s="699"/>
      <c r="M19" s="699"/>
      <c r="N19" s="699"/>
      <c r="O19" s="699"/>
      <c r="P19" s="699"/>
      <c r="Q19" s="699"/>
      <c r="R19" s="699"/>
      <c r="S19" s="699"/>
      <c r="T19" s="699"/>
      <c r="U19" s="699"/>
      <c r="V19" s="699"/>
      <c r="W19" s="699"/>
      <c r="X19" s="699"/>
      <c r="Y19" s="58"/>
    </row>
    <row r="20" spans="1:25" ht="13.8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05" t="s">
        <v>257</v>
      </c>
      <c r="G21" s="706"/>
      <c r="H21" s="706"/>
      <c r="I21" s="706"/>
      <c r="J21" s="706"/>
      <c r="K21" s="706"/>
      <c r="L21" s="706"/>
      <c r="M21" s="706"/>
      <c r="N21" s="59"/>
      <c r="O21" s="70" t="s">
        <v>240</v>
      </c>
      <c r="P21" s="707" t="s">
        <v>241</v>
      </c>
      <c r="Q21" s="708"/>
      <c r="R21" s="708"/>
      <c r="S21" s="708"/>
      <c r="T21" s="708"/>
      <c r="U21" s="708"/>
      <c r="V21" s="708"/>
      <c r="W21" s="708"/>
      <c r="X21" s="708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05" t="s">
        <v>243</v>
      </c>
      <c r="G22" s="706"/>
      <c r="H22" s="706"/>
      <c r="I22" s="706"/>
      <c r="J22" s="706"/>
      <c r="K22" s="706"/>
      <c r="L22" s="706"/>
      <c r="M22" s="706"/>
      <c r="N22" s="59"/>
      <c r="O22" s="73" t="s">
        <v>240</v>
      </c>
      <c r="P22" s="707" t="s">
        <v>673</v>
      </c>
      <c r="Q22" s="708"/>
      <c r="R22" s="708"/>
      <c r="S22" s="708"/>
      <c r="T22" s="708"/>
      <c r="U22" s="708"/>
      <c r="V22" s="708"/>
      <c r="W22" s="708"/>
      <c r="X22" s="708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0"/>
      <c r="Q23" s="700"/>
      <c r="R23" s="700"/>
      <c r="S23" s="700"/>
      <c r="T23" s="700"/>
      <c r="U23" s="700"/>
      <c r="V23" s="700"/>
      <c r="W23" s="700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3.8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3.8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3.8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3.8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3.8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3.8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04" t="s">
        <v>442</v>
      </c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58"/>
    </row>
    <row r="36" spans="1:25" ht="38.25" hidden="1" customHeight="1">
      <c r="A36" s="42"/>
      <c r="B36" s="77"/>
      <c r="C36" s="76"/>
      <c r="D36" s="60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58"/>
    </row>
    <row r="37" spans="1:25" ht="9.75" hidden="1" customHeight="1">
      <c r="A37" s="42"/>
      <c r="B37" s="77"/>
      <c r="C37" s="76"/>
      <c r="D37" s="60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58"/>
    </row>
    <row r="38" spans="1:25" ht="51" hidden="1" customHeight="1">
      <c r="A38" s="42"/>
      <c r="B38" s="77"/>
      <c r="C38" s="76"/>
      <c r="D38" s="60"/>
      <c r="E38" s="704"/>
      <c r="F38" s="704"/>
      <c r="G38" s="704"/>
      <c r="H38" s="704"/>
      <c r="I38" s="704"/>
      <c r="J38" s="704"/>
      <c r="K38" s="704"/>
      <c r="L38" s="704"/>
      <c r="M38" s="704"/>
      <c r="N38" s="704"/>
      <c r="O38" s="704"/>
      <c r="P38" s="704"/>
      <c r="Q38" s="704"/>
      <c r="R38" s="704"/>
      <c r="S38" s="704"/>
      <c r="T38" s="704"/>
      <c r="U38" s="704"/>
      <c r="V38" s="704"/>
      <c r="W38" s="704"/>
      <c r="X38" s="704"/>
      <c r="Y38" s="58"/>
    </row>
    <row r="39" spans="1:25" ht="15" hidden="1" customHeight="1">
      <c r="A39" s="42"/>
      <c r="B39" s="77"/>
      <c r="C39" s="76"/>
      <c r="D39" s="60"/>
      <c r="E39" s="704"/>
      <c r="F39" s="704"/>
      <c r="G39" s="704"/>
      <c r="H39" s="704"/>
      <c r="I39" s="704"/>
      <c r="J39" s="704"/>
      <c r="K39" s="704"/>
      <c r="L39" s="704"/>
      <c r="M39" s="704"/>
      <c r="N39" s="704"/>
      <c r="O39" s="704"/>
      <c r="P39" s="704"/>
      <c r="Q39" s="704"/>
      <c r="R39" s="704"/>
      <c r="S39" s="704"/>
      <c r="T39" s="704"/>
      <c r="U39" s="704"/>
      <c r="V39" s="704"/>
      <c r="W39" s="704"/>
      <c r="X39" s="704"/>
      <c r="Y39" s="58"/>
    </row>
    <row r="40" spans="1:25" ht="12" hidden="1" customHeight="1">
      <c r="A40" s="42"/>
      <c r="B40" s="77"/>
      <c r="C40" s="76"/>
      <c r="D40" s="60"/>
      <c r="E40" s="709"/>
      <c r="F40" s="710"/>
      <c r="G40" s="710"/>
      <c r="H40" s="710"/>
      <c r="I40" s="710"/>
      <c r="J40" s="710"/>
      <c r="K40" s="710"/>
      <c r="L40" s="710"/>
      <c r="M40" s="710"/>
      <c r="N40" s="710"/>
      <c r="O40" s="710"/>
      <c r="P40" s="710"/>
      <c r="Q40" s="710"/>
      <c r="R40" s="710"/>
      <c r="S40" s="710"/>
      <c r="T40" s="710"/>
      <c r="U40" s="710"/>
      <c r="V40" s="710"/>
      <c r="W40" s="710"/>
      <c r="X40" s="710"/>
      <c r="Y40" s="58"/>
    </row>
    <row r="41" spans="1:25" ht="38.25" hidden="1" customHeight="1">
      <c r="A41" s="42"/>
      <c r="B41" s="77"/>
      <c r="C41" s="76"/>
      <c r="D41" s="60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58"/>
    </row>
    <row r="42" spans="1:25" ht="13.8" hidden="1">
      <c r="A42" s="42"/>
      <c r="B42" s="77"/>
      <c r="C42" s="76"/>
      <c r="D42" s="60"/>
      <c r="E42" s="704"/>
      <c r="F42" s="704"/>
      <c r="G42" s="704"/>
      <c r="H42" s="704"/>
      <c r="I42" s="704"/>
      <c r="J42" s="704"/>
      <c r="K42" s="704"/>
      <c r="L42" s="704"/>
      <c r="M42" s="704"/>
      <c r="N42" s="704"/>
      <c r="O42" s="704"/>
      <c r="P42" s="704"/>
      <c r="Q42" s="704"/>
      <c r="R42" s="704"/>
      <c r="S42" s="704"/>
      <c r="T42" s="704"/>
      <c r="U42" s="704"/>
      <c r="V42" s="704"/>
      <c r="W42" s="704"/>
      <c r="X42" s="704"/>
      <c r="Y42" s="58"/>
    </row>
    <row r="43" spans="1:25" ht="13.8" hidden="1">
      <c r="A43" s="42"/>
      <c r="B43" s="77"/>
      <c r="C43" s="76"/>
      <c r="D43" s="60"/>
      <c r="E43" s="704"/>
      <c r="F43" s="704"/>
      <c r="G43" s="704"/>
      <c r="H43" s="704"/>
      <c r="I43" s="704"/>
      <c r="J43" s="704"/>
      <c r="K43" s="704"/>
      <c r="L43" s="704"/>
      <c r="M43" s="704"/>
      <c r="N43" s="704"/>
      <c r="O43" s="704"/>
      <c r="P43" s="704"/>
      <c r="Q43" s="704"/>
      <c r="R43" s="704"/>
      <c r="S43" s="704"/>
      <c r="T43" s="704"/>
      <c r="U43" s="704"/>
      <c r="V43" s="704"/>
      <c r="W43" s="704"/>
      <c r="X43" s="704"/>
      <c r="Y43" s="58"/>
    </row>
    <row r="44" spans="1:25" ht="33.75" hidden="1" customHeight="1">
      <c r="A44" s="42"/>
      <c r="B44" s="77"/>
      <c r="C44" s="76"/>
      <c r="D44" s="65"/>
      <c r="E44" s="704"/>
      <c r="F44" s="704"/>
      <c r="G44" s="704"/>
      <c r="H44" s="704"/>
      <c r="I44" s="704"/>
      <c r="J44" s="704"/>
      <c r="K44" s="704"/>
      <c r="L44" s="704"/>
      <c r="M44" s="704"/>
      <c r="N44" s="704"/>
      <c r="O44" s="704"/>
      <c r="P44" s="704"/>
      <c r="Q44" s="704"/>
      <c r="R44" s="704"/>
      <c r="S44" s="704"/>
      <c r="T44" s="704"/>
      <c r="U44" s="704"/>
      <c r="V44" s="704"/>
      <c r="W44" s="704"/>
      <c r="X44" s="704"/>
      <c r="Y44" s="58"/>
    </row>
    <row r="45" spans="1:25" ht="13.8" hidden="1">
      <c r="A45" s="42"/>
      <c r="B45" s="77"/>
      <c r="C45" s="76"/>
      <c r="D45" s="65"/>
      <c r="E45" s="704"/>
      <c r="F45" s="704"/>
      <c r="G45" s="704"/>
      <c r="H45" s="704"/>
      <c r="I45" s="704"/>
      <c r="J45" s="704"/>
      <c r="K45" s="704"/>
      <c r="L45" s="704"/>
      <c r="M45" s="704"/>
      <c r="N45" s="704"/>
      <c r="O45" s="704"/>
      <c r="P45" s="704"/>
      <c r="Q45" s="704"/>
      <c r="R45" s="704"/>
      <c r="S45" s="704"/>
      <c r="T45" s="704"/>
      <c r="U45" s="704"/>
      <c r="V45" s="704"/>
      <c r="W45" s="704"/>
      <c r="X45" s="704"/>
      <c r="Y45" s="58"/>
    </row>
    <row r="46" spans="1:25" ht="24" hidden="1" customHeight="1">
      <c r="A46" s="42"/>
      <c r="B46" s="77"/>
      <c r="C46" s="76"/>
      <c r="D46" s="60"/>
      <c r="E46" s="715" t="s">
        <v>239</v>
      </c>
      <c r="F46" s="715"/>
      <c r="G46" s="715"/>
      <c r="H46" s="715"/>
      <c r="I46" s="715"/>
      <c r="J46" s="715"/>
      <c r="K46" s="715"/>
      <c r="L46" s="715"/>
      <c r="M46" s="715"/>
      <c r="N46" s="715"/>
      <c r="O46" s="715"/>
      <c r="P46" s="715"/>
      <c r="Q46" s="715"/>
      <c r="R46" s="715"/>
      <c r="S46" s="715"/>
      <c r="T46" s="715"/>
      <c r="U46" s="715"/>
      <c r="V46" s="715"/>
      <c r="W46" s="715"/>
      <c r="X46" s="715"/>
      <c r="Y46" s="58"/>
    </row>
    <row r="47" spans="1:25" ht="37.5" hidden="1" customHeight="1">
      <c r="A47" s="42"/>
      <c r="B47" s="77"/>
      <c r="C47" s="76"/>
      <c r="D47" s="60"/>
      <c r="E47" s="715"/>
      <c r="F47" s="715"/>
      <c r="G47" s="715"/>
      <c r="H47" s="715"/>
      <c r="I47" s="715"/>
      <c r="J47" s="715"/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/>
      <c r="X47" s="715"/>
      <c r="Y47" s="58"/>
    </row>
    <row r="48" spans="1:25" ht="24" hidden="1" customHeight="1">
      <c r="A48" s="42"/>
      <c r="B48" s="77"/>
      <c r="C48" s="76"/>
      <c r="D48" s="60"/>
      <c r="E48" s="715"/>
      <c r="F48" s="715"/>
      <c r="G48" s="715"/>
      <c r="H48" s="715"/>
      <c r="I48" s="715"/>
      <c r="J48" s="715"/>
      <c r="K48" s="715"/>
      <c r="L48" s="715"/>
      <c r="M48" s="715"/>
      <c r="N48" s="715"/>
      <c r="O48" s="715"/>
      <c r="P48" s="715"/>
      <c r="Q48" s="715"/>
      <c r="R48" s="715"/>
      <c r="S48" s="715"/>
      <c r="T48" s="715"/>
      <c r="U48" s="715"/>
      <c r="V48" s="715"/>
      <c r="W48" s="715"/>
      <c r="X48" s="715"/>
      <c r="Y48" s="58"/>
    </row>
    <row r="49" spans="1:25" ht="51" hidden="1" customHeight="1">
      <c r="A49" s="42"/>
      <c r="B49" s="77"/>
      <c r="C49" s="76"/>
      <c r="D49" s="60"/>
      <c r="E49" s="715"/>
      <c r="F49" s="715"/>
      <c r="G49" s="715"/>
      <c r="H49" s="715"/>
      <c r="I49" s="715"/>
      <c r="J49" s="715"/>
      <c r="K49" s="715"/>
      <c r="L49" s="715"/>
      <c r="M49" s="715"/>
      <c r="N49" s="715"/>
      <c r="O49" s="715"/>
      <c r="P49" s="715"/>
      <c r="Q49" s="715"/>
      <c r="R49" s="715"/>
      <c r="S49" s="715"/>
      <c r="T49" s="715"/>
      <c r="U49" s="715"/>
      <c r="V49" s="715"/>
      <c r="W49" s="715"/>
      <c r="X49" s="715"/>
      <c r="Y49" s="58"/>
    </row>
    <row r="50" spans="1:25" ht="13.8" hidden="1">
      <c r="A50" s="42"/>
      <c r="B50" s="77"/>
      <c r="C50" s="76"/>
      <c r="D50" s="60"/>
      <c r="E50" s="715"/>
      <c r="F50" s="715"/>
      <c r="G50" s="715"/>
      <c r="H50" s="715"/>
      <c r="I50" s="715"/>
      <c r="J50" s="715"/>
      <c r="K50" s="715"/>
      <c r="L50" s="715"/>
      <c r="M50" s="715"/>
      <c r="N50" s="715"/>
      <c r="O50" s="715"/>
      <c r="P50" s="715"/>
      <c r="Q50" s="715"/>
      <c r="R50" s="715"/>
      <c r="S50" s="715"/>
      <c r="T50" s="715"/>
      <c r="U50" s="715"/>
      <c r="V50" s="715"/>
      <c r="W50" s="715"/>
      <c r="X50" s="715"/>
      <c r="Y50" s="58"/>
    </row>
    <row r="51" spans="1:25" ht="13.8" hidden="1">
      <c r="A51" s="42"/>
      <c r="B51" s="77"/>
      <c r="C51" s="76"/>
      <c r="D51" s="60"/>
      <c r="E51" s="715"/>
      <c r="F51" s="715"/>
      <c r="G51" s="715"/>
      <c r="H51" s="715"/>
      <c r="I51" s="715"/>
      <c r="J51" s="715"/>
      <c r="K51" s="715"/>
      <c r="L51" s="715"/>
      <c r="M51" s="715"/>
      <c r="N51" s="715"/>
      <c r="O51" s="715"/>
      <c r="P51" s="715"/>
      <c r="Q51" s="715"/>
      <c r="R51" s="715"/>
      <c r="S51" s="715"/>
      <c r="T51" s="715"/>
      <c r="U51" s="715"/>
      <c r="V51" s="715"/>
      <c r="W51" s="715"/>
      <c r="X51" s="715"/>
      <c r="Y51" s="58"/>
    </row>
    <row r="52" spans="1:25" ht="13.8" hidden="1">
      <c r="A52" s="42"/>
      <c r="B52" s="77"/>
      <c r="C52" s="76"/>
      <c r="D52" s="60"/>
      <c r="E52" s="715"/>
      <c r="F52" s="715"/>
      <c r="G52" s="715"/>
      <c r="H52" s="715"/>
      <c r="I52" s="715"/>
      <c r="J52" s="715"/>
      <c r="K52" s="715"/>
      <c r="L52" s="715"/>
      <c r="M52" s="715"/>
      <c r="N52" s="715"/>
      <c r="O52" s="715"/>
      <c r="P52" s="715"/>
      <c r="Q52" s="715"/>
      <c r="R52" s="715"/>
      <c r="S52" s="715"/>
      <c r="T52" s="715"/>
      <c r="U52" s="715"/>
      <c r="V52" s="715"/>
      <c r="W52" s="715"/>
      <c r="X52" s="715"/>
      <c r="Y52" s="58"/>
    </row>
    <row r="53" spans="1:25" ht="13.8" hidden="1">
      <c r="A53" s="42"/>
      <c r="B53" s="77"/>
      <c r="C53" s="76"/>
      <c r="D53" s="60"/>
      <c r="E53" s="715"/>
      <c r="F53" s="715"/>
      <c r="G53" s="715"/>
      <c r="H53" s="715"/>
      <c r="I53" s="715"/>
      <c r="J53" s="715"/>
      <c r="K53" s="715"/>
      <c r="L53" s="715"/>
      <c r="M53" s="715"/>
      <c r="N53" s="715"/>
      <c r="O53" s="715"/>
      <c r="P53" s="715"/>
      <c r="Q53" s="715"/>
      <c r="R53" s="715"/>
      <c r="S53" s="715"/>
      <c r="T53" s="715"/>
      <c r="U53" s="715"/>
      <c r="V53" s="715"/>
      <c r="W53" s="715"/>
      <c r="X53" s="715"/>
      <c r="Y53" s="58"/>
    </row>
    <row r="54" spans="1:25" ht="13.8" hidden="1">
      <c r="A54" s="42"/>
      <c r="B54" s="77"/>
      <c r="C54" s="76"/>
      <c r="D54" s="60"/>
      <c r="E54" s="715"/>
      <c r="F54" s="715"/>
      <c r="G54" s="715"/>
      <c r="H54" s="715"/>
      <c r="I54" s="715"/>
      <c r="J54" s="715"/>
      <c r="K54" s="715"/>
      <c r="L54" s="715"/>
      <c r="M54" s="715"/>
      <c r="N54" s="715"/>
      <c r="O54" s="715"/>
      <c r="P54" s="715"/>
      <c r="Q54" s="715"/>
      <c r="R54" s="715"/>
      <c r="S54" s="715"/>
      <c r="T54" s="715"/>
      <c r="U54" s="715"/>
      <c r="V54" s="715"/>
      <c r="W54" s="715"/>
      <c r="X54" s="715"/>
      <c r="Y54" s="58"/>
    </row>
    <row r="55" spans="1:25" ht="13.8" hidden="1">
      <c r="A55" s="42"/>
      <c r="B55" s="77"/>
      <c r="C55" s="76"/>
      <c r="D55" s="60"/>
      <c r="E55" s="715"/>
      <c r="F55" s="715"/>
      <c r="G55" s="715"/>
      <c r="H55" s="715"/>
      <c r="I55" s="715"/>
      <c r="J55" s="715"/>
      <c r="K55" s="715"/>
      <c r="L55" s="715"/>
      <c r="M55" s="715"/>
      <c r="N55" s="715"/>
      <c r="O55" s="715"/>
      <c r="P55" s="715"/>
      <c r="Q55" s="715"/>
      <c r="R55" s="715"/>
      <c r="S55" s="715"/>
      <c r="T55" s="715"/>
      <c r="U55" s="715"/>
      <c r="V55" s="715"/>
      <c r="W55" s="715"/>
      <c r="X55" s="715"/>
      <c r="Y55" s="58"/>
    </row>
    <row r="56" spans="1:25" ht="25.5" hidden="1" customHeight="1">
      <c r="A56" s="42"/>
      <c r="B56" s="77"/>
      <c r="C56" s="76"/>
      <c r="D56" s="65"/>
      <c r="E56" s="715"/>
      <c r="F56" s="715"/>
      <c r="G56" s="715"/>
      <c r="H56" s="715"/>
      <c r="I56" s="715"/>
      <c r="J56" s="715"/>
      <c r="K56" s="715"/>
      <c r="L56" s="715"/>
      <c r="M56" s="715"/>
      <c r="N56" s="715"/>
      <c r="O56" s="715"/>
      <c r="P56" s="715"/>
      <c r="Q56" s="715"/>
      <c r="R56" s="715"/>
      <c r="S56" s="715"/>
      <c r="T56" s="715"/>
      <c r="U56" s="715"/>
      <c r="V56" s="715"/>
      <c r="W56" s="715"/>
      <c r="X56" s="715"/>
      <c r="Y56" s="58"/>
    </row>
    <row r="57" spans="1:25" ht="13.8" hidden="1">
      <c r="A57" s="42"/>
      <c r="B57" s="77"/>
      <c r="C57" s="76"/>
      <c r="D57" s="65"/>
      <c r="E57" s="715"/>
      <c r="F57" s="715"/>
      <c r="G57" s="715"/>
      <c r="H57" s="715"/>
      <c r="I57" s="715"/>
      <c r="J57" s="715"/>
      <c r="K57" s="715"/>
      <c r="L57" s="715"/>
      <c r="M57" s="715"/>
      <c r="N57" s="715"/>
      <c r="O57" s="715"/>
      <c r="P57" s="715"/>
      <c r="Q57" s="715"/>
      <c r="R57" s="715"/>
      <c r="S57" s="715"/>
      <c r="T57" s="715"/>
      <c r="U57" s="715"/>
      <c r="V57" s="715"/>
      <c r="W57" s="715"/>
      <c r="X57" s="715"/>
      <c r="Y57" s="58"/>
    </row>
    <row r="58" spans="1:25" ht="15" hidden="1" customHeight="1">
      <c r="A58" s="42"/>
      <c r="B58" s="77"/>
      <c r="C58" s="76"/>
      <c r="D58" s="60"/>
      <c r="E58" s="701" t="s">
        <v>443</v>
      </c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716"/>
      <c r="F59" s="716"/>
      <c r="G59" s="716"/>
      <c r="H59" s="709"/>
      <c r="I59" s="710"/>
      <c r="J59" s="710"/>
      <c r="K59" s="710"/>
      <c r="L59" s="710"/>
      <c r="M59" s="710"/>
      <c r="N59" s="710"/>
      <c r="O59" s="710"/>
      <c r="P59" s="710"/>
      <c r="Q59" s="710"/>
      <c r="R59" s="710"/>
      <c r="S59" s="710"/>
      <c r="T59" s="710"/>
      <c r="U59" s="710"/>
      <c r="V59" s="710"/>
      <c r="W59" s="710"/>
      <c r="X59" s="710"/>
      <c r="Y59" s="58"/>
    </row>
    <row r="60" spans="1:25" ht="15" hidden="1" customHeight="1">
      <c r="A60" s="42"/>
      <c r="B60" s="77"/>
      <c r="C60" s="76"/>
      <c r="D60" s="60"/>
      <c r="E60" s="712"/>
      <c r="F60" s="712"/>
      <c r="G60" s="712"/>
      <c r="H60" s="714"/>
      <c r="I60" s="714"/>
      <c r="J60" s="714"/>
      <c r="K60" s="714"/>
      <c r="L60" s="714"/>
      <c r="M60" s="714"/>
      <c r="N60" s="714"/>
      <c r="O60" s="714"/>
      <c r="P60" s="714"/>
      <c r="Q60" s="714"/>
      <c r="R60" s="714"/>
      <c r="S60" s="714"/>
      <c r="T60" s="714"/>
      <c r="U60" s="714"/>
      <c r="V60" s="714"/>
      <c r="W60" s="714"/>
      <c r="X60" s="714"/>
      <c r="Y60" s="58"/>
    </row>
    <row r="61" spans="1:25" ht="13.8" hidden="1">
      <c r="A61" s="42"/>
      <c r="B61" s="77"/>
      <c r="C61" s="76"/>
      <c r="D61" s="60"/>
      <c r="E61" s="69"/>
      <c r="F61" s="67"/>
      <c r="G61" s="68"/>
      <c r="H61" s="714"/>
      <c r="I61" s="714"/>
      <c r="J61" s="714"/>
      <c r="K61" s="714"/>
      <c r="L61" s="714"/>
      <c r="M61" s="714"/>
      <c r="N61" s="714"/>
      <c r="O61" s="714"/>
      <c r="P61" s="714"/>
      <c r="Q61" s="714"/>
      <c r="R61" s="714"/>
      <c r="S61" s="714"/>
      <c r="T61" s="714"/>
      <c r="U61" s="714"/>
      <c r="V61" s="714"/>
      <c r="W61" s="714"/>
      <c r="X61" s="714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3.8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3.8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3.8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3.8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3.8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3.8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3.8" hidden="1">
      <c r="A70" s="42"/>
      <c r="B70" s="77"/>
      <c r="C70" s="76"/>
      <c r="D70" s="60"/>
      <c r="E70" s="701" t="s">
        <v>444</v>
      </c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609"/>
      <c r="V70" s="609"/>
      <c r="W70" s="609"/>
      <c r="X70" s="609"/>
      <c r="Y70" s="58"/>
    </row>
    <row r="71" spans="1:25" ht="13.8" hidden="1">
      <c r="A71" s="42"/>
      <c r="B71" s="77"/>
      <c r="C71" s="76"/>
      <c r="D71" s="60"/>
      <c r="E71" s="701" t="s">
        <v>672</v>
      </c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610"/>
      <c r="V71" s="610"/>
      <c r="W71" s="610"/>
      <c r="X71" s="610"/>
      <c r="Y71" s="58"/>
    </row>
    <row r="72" spans="1:25" ht="40.5" hidden="1" customHeight="1">
      <c r="A72" s="42"/>
      <c r="B72" s="77"/>
      <c r="C72" s="76"/>
      <c r="D72" s="6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58"/>
    </row>
    <row r="73" spans="1:25" ht="63" hidden="1" customHeight="1">
      <c r="A73" s="42"/>
      <c r="B73" s="77"/>
      <c r="C73" s="76"/>
      <c r="D73" s="6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58"/>
    </row>
    <row r="74" spans="1:25" ht="30" hidden="1" customHeight="1">
      <c r="A74" s="42"/>
      <c r="B74" s="77"/>
      <c r="C74" s="76"/>
      <c r="D74" s="6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58"/>
    </row>
    <row r="75" spans="1:25" ht="30" hidden="1" customHeight="1">
      <c r="A75" s="42"/>
      <c r="B75" s="77"/>
      <c r="C75" s="76"/>
      <c r="D75" s="6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58"/>
    </row>
    <row r="76" spans="1:25" ht="13.8" hidden="1">
      <c r="A76" s="42"/>
      <c r="B76" s="77"/>
      <c r="C76" s="76"/>
      <c r="D76" s="6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58"/>
    </row>
    <row r="77" spans="1:25" ht="13.8" hidden="1">
      <c r="A77" s="42"/>
      <c r="B77" s="77"/>
      <c r="C77" s="76"/>
      <c r="D77" s="6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58"/>
    </row>
    <row r="80" spans="1:25" ht="14.25" hidden="1" customHeight="1">
      <c r="A80" s="42"/>
      <c r="B80" s="77"/>
      <c r="C80" s="76"/>
      <c r="D80" s="60"/>
      <c r="E80" s="612"/>
      <c r="F80" s="612"/>
      <c r="G80" s="612"/>
      <c r="H80" s="612"/>
      <c r="Y80" s="58"/>
    </row>
    <row r="81" spans="1:25" ht="13.8" hidden="1">
      <c r="A81" s="42"/>
      <c r="B81" s="77"/>
      <c r="C81" s="76"/>
      <c r="D81" s="60"/>
      <c r="E81" s="701" t="s">
        <v>443</v>
      </c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712"/>
      <c r="F82" s="712"/>
      <c r="G82" s="712"/>
      <c r="H82" s="709"/>
      <c r="I82" s="710"/>
      <c r="J82" s="710"/>
      <c r="K82" s="710"/>
      <c r="L82" s="710"/>
      <c r="M82" s="710"/>
      <c r="N82" s="710"/>
      <c r="O82" s="710"/>
      <c r="P82" s="710"/>
      <c r="Q82" s="710"/>
      <c r="R82" s="710"/>
      <c r="S82" s="710"/>
      <c r="T82" s="710"/>
      <c r="U82" s="710"/>
      <c r="V82" s="710"/>
      <c r="W82" s="710"/>
      <c r="X82" s="710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14"/>
      <c r="I84" s="714"/>
      <c r="J84" s="714"/>
      <c r="K84" s="714"/>
      <c r="L84" s="714"/>
      <c r="M84" s="714"/>
      <c r="N84" s="714"/>
      <c r="O84" s="714"/>
      <c r="P84" s="714"/>
      <c r="Q84" s="714"/>
      <c r="R84" s="714"/>
      <c r="S84" s="714"/>
      <c r="T84" s="714"/>
      <c r="U84" s="714"/>
      <c r="V84" s="714"/>
      <c r="W84" s="714"/>
      <c r="X84" s="714"/>
      <c r="Y84" s="58"/>
    </row>
    <row r="85" spans="1:25" ht="13.8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3.8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3.8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3.8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3.8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3.8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3.8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3.8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3.8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3.8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3.8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3.8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3" t="s">
        <v>238</v>
      </c>
      <c r="F98" s="713"/>
      <c r="G98" s="713"/>
      <c r="H98" s="713"/>
      <c r="I98" s="713"/>
      <c r="J98" s="713"/>
      <c r="K98" s="713"/>
      <c r="L98" s="713"/>
      <c r="M98" s="713"/>
      <c r="N98" s="713"/>
      <c r="O98" s="713"/>
      <c r="P98" s="713"/>
      <c r="Q98" s="713"/>
      <c r="R98" s="713"/>
      <c r="S98" s="713"/>
      <c r="T98" s="713"/>
      <c r="U98" s="713"/>
      <c r="V98" s="713"/>
      <c r="W98" s="713"/>
      <c r="X98" s="713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11" t="s">
        <v>237</v>
      </c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3.8" hidden="1">
      <c r="A102" s="42"/>
      <c r="B102" s="77"/>
      <c r="C102" s="76"/>
      <c r="D102" s="60"/>
      <c r="E102" s="59"/>
      <c r="F102" s="711" t="s">
        <v>236</v>
      </c>
      <c r="G102" s="711"/>
      <c r="H102" s="711"/>
      <c r="I102" s="711"/>
      <c r="J102" s="711"/>
      <c r="K102" s="711"/>
      <c r="L102" s="711"/>
      <c r="M102" s="711"/>
      <c r="N102" s="711"/>
      <c r="O102" s="711"/>
      <c r="P102" s="711"/>
      <c r="Q102" s="711"/>
      <c r="R102" s="711"/>
      <c r="S102" s="711"/>
      <c r="T102" s="711"/>
      <c r="U102" s="711"/>
      <c r="V102" s="711"/>
      <c r="W102" s="711"/>
      <c r="X102" s="711"/>
      <c r="Y102" s="58"/>
    </row>
    <row r="103" spans="1:27" ht="13.8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3.8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3.8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3.8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3.8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3.8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3.8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3.8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53340</xdr:colOff>
                <xdr:row>120</xdr:row>
                <xdr:rowOff>99060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3"/>
  <sheetViews>
    <sheetView showGridLines="0" zoomScaleNormal="100" workbookViewId="0"/>
  </sheetViews>
  <sheetFormatPr defaultColWidth="9.125" defaultRowHeight="11.4"/>
  <cols>
    <col min="1" max="1" width="30.75" style="11" customWidth="1"/>
    <col min="2" max="2" width="80.75" style="11" customWidth="1"/>
    <col min="3" max="3" width="30.75" style="11" customWidth="1"/>
    <col min="4" max="16384" width="9.1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81">
        <v>43816.493692129632</v>
      </c>
      <c r="B2" s="11" t="s">
        <v>708</v>
      </c>
      <c r="C2" s="11" t="s">
        <v>494</v>
      </c>
    </row>
    <row r="3" spans="1:4">
      <c r="A3" s="681">
        <v>43816.493715277778</v>
      </c>
      <c r="B3" s="11" t="s">
        <v>709</v>
      </c>
      <c r="C3" s="11" t="s">
        <v>494</v>
      </c>
    </row>
    <row r="4" spans="1:4" ht="79.8">
      <c r="A4" s="681">
        <v>43816.493715277778</v>
      </c>
      <c r="B4" s="11" t="s">
        <v>710</v>
      </c>
      <c r="C4" s="11" t="s">
        <v>494</v>
      </c>
    </row>
    <row r="5" spans="1:4">
      <c r="A5" s="681">
        <v>43816.493715277778</v>
      </c>
      <c r="B5" s="11" t="s">
        <v>711</v>
      </c>
      <c r="C5" s="11" t="s">
        <v>494</v>
      </c>
    </row>
    <row r="6" spans="1:4">
      <c r="A6" s="681">
        <v>43816.494305555556</v>
      </c>
      <c r="B6" s="11" t="s">
        <v>712</v>
      </c>
      <c r="C6" s="11" t="s">
        <v>494</v>
      </c>
    </row>
    <row r="7" spans="1:4">
      <c r="A7" s="681">
        <v>43816.494386574072</v>
      </c>
      <c r="B7" s="11" t="s">
        <v>713</v>
      </c>
      <c r="C7" s="11" t="s">
        <v>494</v>
      </c>
    </row>
    <row r="8" spans="1:4">
      <c r="A8" s="681">
        <v>43816.494398148148</v>
      </c>
      <c r="B8" s="11" t="s">
        <v>714</v>
      </c>
      <c r="C8" s="11" t="s">
        <v>494</v>
      </c>
    </row>
    <row r="9" spans="1:4">
      <c r="A9" s="681">
        <v>43816.494398148148</v>
      </c>
      <c r="B9" s="11" t="s">
        <v>715</v>
      </c>
      <c r="C9" s="11" t="s">
        <v>494</v>
      </c>
    </row>
    <row r="10" spans="1:4" ht="22.8">
      <c r="A10" s="681">
        <v>43816.494421296295</v>
      </c>
      <c r="B10" s="11" t="s">
        <v>716</v>
      </c>
      <c r="C10" s="11" t="s">
        <v>494</v>
      </c>
    </row>
    <row r="11" spans="1:4" ht="22.8">
      <c r="A11" s="681">
        <v>43816.494467592594</v>
      </c>
      <c r="B11" s="11" t="s">
        <v>718</v>
      </c>
      <c r="C11" s="11" t="s">
        <v>494</v>
      </c>
    </row>
    <row r="12" spans="1:4">
      <c r="A12" s="681">
        <v>43816.495219907411</v>
      </c>
      <c r="B12" s="11" t="s">
        <v>708</v>
      </c>
      <c r="C12" s="11" t="s">
        <v>494</v>
      </c>
    </row>
    <row r="13" spans="1:4">
      <c r="A13" s="681">
        <v>43816.49523148148</v>
      </c>
      <c r="B13" s="11" t="s">
        <v>2454</v>
      </c>
      <c r="C13" s="11" t="s">
        <v>494</v>
      </c>
    </row>
    <row r="14" spans="1:4">
      <c r="A14" s="681">
        <v>43816.514247685183</v>
      </c>
      <c r="B14" s="11" t="s">
        <v>708</v>
      </c>
      <c r="C14" s="11" t="s">
        <v>494</v>
      </c>
    </row>
    <row r="15" spans="1:4">
      <c r="A15" s="681">
        <v>43816.51425925926</v>
      </c>
      <c r="B15" s="11" t="s">
        <v>2454</v>
      </c>
      <c r="C15" s="11" t="s">
        <v>494</v>
      </c>
    </row>
    <row r="16" spans="1:4">
      <c r="A16" s="681">
        <v>43816.515810185185</v>
      </c>
      <c r="B16" s="11" t="s">
        <v>708</v>
      </c>
      <c r="C16" s="11" t="s">
        <v>494</v>
      </c>
    </row>
    <row r="17" spans="1:3">
      <c r="A17" s="681">
        <v>43816.515821759262</v>
      </c>
      <c r="B17" s="11" t="s">
        <v>2454</v>
      </c>
      <c r="C17" s="11" t="s">
        <v>494</v>
      </c>
    </row>
    <row r="18" spans="1:3">
      <c r="A18" s="681">
        <v>43817.409386574072</v>
      </c>
      <c r="B18" s="11" t="s">
        <v>708</v>
      </c>
      <c r="C18" s="11" t="s">
        <v>494</v>
      </c>
    </row>
    <row r="19" spans="1:3">
      <c r="A19" s="681">
        <v>43817.409398148149</v>
      </c>
      <c r="B19" s="11" t="s">
        <v>2454</v>
      </c>
      <c r="C19" s="11" t="s">
        <v>494</v>
      </c>
    </row>
    <row r="20" spans="1:3">
      <c r="A20" s="681">
        <v>43818.368506944447</v>
      </c>
      <c r="B20" s="11" t="s">
        <v>708</v>
      </c>
      <c r="C20" s="11" t="s">
        <v>494</v>
      </c>
    </row>
    <row r="21" spans="1:3">
      <c r="A21" s="681">
        <v>43818.36855324074</v>
      </c>
      <c r="B21" s="11" t="s">
        <v>2454</v>
      </c>
      <c r="C21" s="11" t="s">
        <v>494</v>
      </c>
    </row>
    <row r="22" spans="1:3">
      <c r="A22" s="681">
        <v>43818.42769675926</v>
      </c>
      <c r="B22" s="11" t="s">
        <v>708</v>
      </c>
      <c r="C22" s="11" t="s">
        <v>494</v>
      </c>
    </row>
    <row r="23" spans="1:3">
      <c r="A23" s="681">
        <v>43818.427719907406</v>
      </c>
      <c r="B23" s="11" t="s">
        <v>2454</v>
      </c>
      <c r="C23" s="11" t="s">
        <v>494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1" zoomScaleNormal="100" workbookViewId="0">
      <selection activeCell="E10" sqref="E10"/>
    </sheetView>
  </sheetViews>
  <sheetFormatPr defaultColWidth="9.125" defaultRowHeight="11.4"/>
  <cols>
    <col min="1" max="1" width="10.75" style="291" hidden="1" customWidth="1"/>
    <col min="2" max="2" width="10.75" style="90" hidden="1" customWidth="1"/>
    <col min="3" max="3" width="3.75" style="19" hidden="1" customWidth="1"/>
    <col min="4" max="4" width="1.75" style="22" customWidth="1"/>
    <col min="5" max="5" width="55.25" style="22" customWidth="1"/>
    <col min="6" max="6" width="50.75" style="22" customWidth="1"/>
    <col min="7" max="7" width="3.75" style="21" customWidth="1"/>
    <col min="8" max="8" width="9.125" style="22"/>
    <col min="9" max="9" width="9.125" style="54"/>
    <col min="10" max="10" width="30" style="22" customWidth="1"/>
    <col min="11" max="16384" width="9.125" style="22"/>
  </cols>
  <sheetData>
    <row r="1" spans="1:12" s="524" customFormat="1" ht="3" customHeight="1">
      <c r="A1" s="522"/>
      <c r="B1" s="523"/>
      <c r="F1" s="524">
        <v>26472030</v>
      </c>
      <c r="G1" s="525"/>
      <c r="I1" s="525"/>
    </row>
    <row r="2" spans="1:12" s="17" customFormat="1" ht="13.8">
      <c r="A2" s="290"/>
      <c r="B2" s="90"/>
      <c r="E2" s="530" t="str">
        <f>"Код шаблона: " &amp; GetCode()</f>
        <v>Код шаблона: FAS.JKH.OPEN.INFO.PRICE.HVS</v>
      </c>
      <c r="F2" s="602"/>
      <c r="G2" s="529"/>
      <c r="H2" s="529"/>
      <c r="I2" s="529"/>
      <c r="J2" s="529"/>
      <c r="K2" s="529"/>
      <c r="L2" s="529"/>
    </row>
    <row r="3" spans="1:12" ht="13.8">
      <c r="E3" s="531" t="str">
        <f>"Версия " &amp; GetVersion()</f>
        <v>Версия 1.0.2</v>
      </c>
      <c r="F3" s="602"/>
      <c r="G3" s="42"/>
      <c r="H3" s="42"/>
      <c r="I3" s="42"/>
      <c r="J3" s="42"/>
      <c r="K3" s="42"/>
      <c r="L3" s="386"/>
    </row>
    <row r="4" spans="1:12" s="509" customFormat="1" ht="5.4">
      <c r="A4" s="503"/>
      <c r="B4" s="504"/>
      <c r="C4" s="505"/>
      <c r="D4" s="506"/>
      <c r="E4" s="526"/>
      <c r="F4" s="527"/>
      <c r="G4" s="528"/>
      <c r="I4" s="510"/>
    </row>
    <row r="5" spans="1:12" ht="22.2">
      <c r="D5" s="23"/>
      <c r="E5" s="717" t="s">
        <v>495</v>
      </c>
      <c r="F5" s="718"/>
      <c r="G5" s="592"/>
      <c r="J5" s="439"/>
    </row>
    <row r="6" spans="1:12" s="509" customFormat="1" ht="5.4">
      <c r="A6" s="503"/>
      <c r="B6" s="504"/>
      <c r="C6" s="505"/>
      <c r="D6" s="506"/>
      <c r="E6" s="511"/>
      <c r="F6" s="512"/>
      <c r="G6" s="513"/>
      <c r="I6" s="510"/>
    </row>
    <row r="7" spans="1:12" ht="27.6">
      <c r="D7" s="23"/>
      <c r="E7" s="24" t="s">
        <v>55</v>
      </c>
      <c r="F7" s="466" t="s">
        <v>140</v>
      </c>
      <c r="G7" s="521"/>
    </row>
    <row r="8" spans="1:12" s="509" customFormat="1" ht="5.4">
      <c r="A8" s="503"/>
      <c r="B8" s="504"/>
      <c r="C8" s="505"/>
      <c r="D8" s="506"/>
      <c r="E8" s="507"/>
      <c r="F8" s="508"/>
      <c r="G8" s="506"/>
      <c r="I8" s="510"/>
    </row>
    <row r="9" spans="1:12" ht="34.200000000000003">
      <c r="D9" s="23"/>
      <c r="E9" s="24" t="s">
        <v>541</v>
      </c>
      <c r="F9" s="484" t="s">
        <v>88</v>
      </c>
      <c r="G9" s="520"/>
    </row>
    <row r="10" spans="1:12" s="509" customFormat="1" ht="5.4">
      <c r="A10" s="514"/>
      <c r="B10" s="504"/>
      <c r="C10" s="505"/>
      <c r="D10" s="515"/>
      <c r="E10" s="511"/>
      <c r="F10" s="516"/>
      <c r="G10" s="517"/>
      <c r="I10" s="510"/>
    </row>
    <row r="11" spans="1:12" ht="27.6">
      <c r="A11" s="293"/>
      <c r="D11" s="23"/>
      <c r="E11" s="81" t="s">
        <v>539</v>
      </c>
      <c r="F11" s="683" t="s">
        <v>2461</v>
      </c>
      <c r="G11" s="518"/>
    </row>
    <row r="12" spans="1:12" ht="27.6">
      <c r="D12" s="23"/>
      <c r="E12" s="81" t="s">
        <v>540</v>
      </c>
      <c r="F12" s="683" t="s">
        <v>2462</v>
      </c>
      <c r="G12" s="520"/>
    </row>
    <row r="13" spans="1:12" s="619" customFormat="1" ht="4.2">
      <c r="A13" s="625"/>
      <c r="B13" s="632"/>
      <c r="C13" s="624"/>
      <c r="D13" s="623"/>
      <c r="E13" s="622"/>
      <c r="F13" s="621"/>
      <c r="G13" s="620"/>
      <c r="I13" s="633"/>
    </row>
    <row r="14" spans="1:12" ht="27.6">
      <c r="D14" s="23"/>
      <c r="E14" s="81" t="s">
        <v>378</v>
      </c>
      <c r="F14" s="652" t="s">
        <v>45</v>
      </c>
      <c r="G14" s="520"/>
    </row>
    <row r="15" spans="1:12" ht="27.6" hidden="1">
      <c r="D15" s="23"/>
      <c r="E15" s="81" t="s">
        <v>302</v>
      </c>
      <c r="F15" s="640" t="s">
        <v>719</v>
      </c>
      <c r="G15" s="520"/>
    </row>
    <row r="16" spans="1:12" ht="27.6" hidden="1">
      <c r="D16" s="23"/>
      <c r="E16" s="81" t="s">
        <v>696</v>
      </c>
      <c r="F16" s="640"/>
      <c r="G16" s="520"/>
    </row>
    <row r="17" spans="1:9" s="628" customFormat="1" ht="20.399999999999999">
      <c r="A17" s="631"/>
      <c r="B17" s="90"/>
      <c r="C17" s="626"/>
      <c r="D17" s="629"/>
      <c r="E17" s="630"/>
      <c r="F17" s="642" t="s">
        <v>701</v>
      </c>
      <c r="G17" s="627"/>
      <c r="I17" s="54"/>
    </row>
    <row r="18" spans="1:9" ht="27.6">
      <c r="D18" s="23"/>
      <c r="E18" s="81" t="s">
        <v>577</v>
      </c>
      <c r="F18" s="652" t="s">
        <v>3247</v>
      </c>
      <c r="G18" s="520"/>
    </row>
    <row r="19" spans="1:9" ht="27.6">
      <c r="D19" s="23"/>
      <c r="E19" s="81" t="s">
        <v>685</v>
      </c>
      <c r="F19" s="653" t="s">
        <v>3248</v>
      </c>
      <c r="G19" s="520"/>
    </row>
    <row r="20" spans="1:9" ht="27.6">
      <c r="D20" s="23"/>
      <c r="E20" s="81" t="s">
        <v>684</v>
      </c>
      <c r="F20" s="652" t="s">
        <v>3249</v>
      </c>
      <c r="G20" s="520"/>
    </row>
    <row r="21" spans="1:9" ht="27.6">
      <c r="D21" s="23"/>
      <c r="E21" s="81" t="s">
        <v>576</v>
      </c>
      <c r="F21" s="652" t="s">
        <v>3250</v>
      </c>
      <c r="G21" s="520"/>
    </row>
    <row r="22" spans="1:9" s="636" customFormat="1" ht="20.399999999999999" hidden="1">
      <c r="A22" s="639"/>
      <c r="B22" s="90"/>
      <c r="C22" s="634"/>
      <c r="D22" s="637"/>
      <c r="E22" s="638"/>
      <c r="F22" s="643" t="s">
        <v>702</v>
      </c>
      <c r="G22" s="635"/>
      <c r="I22" s="54"/>
    </row>
    <row r="23" spans="1:9" s="636" customFormat="1" ht="27.6" hidden="1">
      <c r="A23" s="639"/>
      <c r="B23" s="90"/>
      <c r="C23" s="634"/>
      <c r="D23" s="637"/>
      <c r="E23" s="644" t="s">
        <v>703</v>
      </c>
      <c r="F23" s="654"/>
      <c r="G23" s="641"/>
      <c r="I23" s="54"/>
    </row>
    <row r="24" spans="1:9" s="636" customFormat="1" ht="27.6" hidden="1">
      <c r="A24" s="639"/>
      <c r="B24" s="90"/>
      <c r="C24" s="634"/>
      <c r="D24" s="637"/>
      <c r="E24" s="644" t="s">
        <v>704</v>
      </c>
      <c r="F24" s="640"/>
      <c r="G24" s="641"/>
      <c r="I24" s="54"/>
    </row>
    <row r="25" spans="1:9" s="636" customFormat="1" ht="27.6" hidden="1">
      <c r="A25" s="639"/>
      <c r="B25" s="90"/>
      <c r="C25" s="634"/>
      <c r="D25" s="637"/>
      <c r="E25" s="644" t="s">
        <v>705</v>
      </c>
      <c r="F25" s="654"/>
      <c r="G25" s="641"/>
      <c r="I25" s="54"/>
    </row>
    <row r="26" spans="1:9" s="636" customFormat="1" ht="27.6" hidden="1">
      <c r="A26" s="639"/>
      <c r="B26" s="90"/>
      <c r="C26" s="634"/>
      <c r="D26" s="637"/>
      <c r="E26" s="644" t="s">
        <v>576</v>
      </c>
      <c r="F26" s="654"/>
      <c r="G26" s="641"/>
      <c r="I26" s="54"/>
    </row>
    <row r="27" spans="1:9" s="509" customFormat="1" ht="35.1" customHeight="1">
      <c r="A27" s="514"/>
      <c r="B27" s="504"/>
      <c r="C27" s="505"/>
      <c r="D27" s="515"/>
      <c r="E27" s="511"/>
      <c r="F27" s="516"/>
      <c r="G27" s="517"/>
      <c r="I27" s="510"/>
    </row>
    <row r="28" spans="1:9" ht="27.6">
      <c r="D28" s="23"/>
      <c r="E28" s="81" t="s">
        <v>173</v>
      </c>
      <c r="F28" s="484" t="s">
        <v>88</v>
      </c>
      <c r="G28" s="520"/>
    </row>
    <row r="29" spans="1:9" ht="27.6">
      <c r="C29" s="27"/>
      <c r="D29" s="28"/>
      <c r="E29" s="29" t="s">
        <v>82</v>
      </c>
      <c r="F29" s="467" t="s">
        <v>2708</v>
      </c>
      <c r="G29" s="519"/>
    </row>
    <row r="30" spans="1:9" ht="27.6" hidden="1">
      <c r="C30" s="27"/>
      <c r="D30" s="28"/>
      <c r="E30" s="51" t="s">
        <v>206</v>
      </c>
      <c r="F30" s="645"/>
      <c r="G30" s="519"/>
    </row>
    <row r="31" spans="1:9" ht="27.6">
      <c r="C31" s="27"/>
      <c r="D31" s="28"/>
      <c r="E31" s="29" t="s">
        <v>56</v>
      </c>
      <c r="F31" s="467" t="s">
        <v>2709</v>
      </c>
      <c r="G31" s="519"/>
    </row>
    <row r="32" spans="1:9" ht="27.6">
      <c r="C32" s="27"/>
      <c r="D32" s="28"/>
      <c r="E32" s="29" t="s">
        <v>57</v>
      </c>
      <c r="F32" s="467" t="s">
        <v>2710</v>
      </c>
      <c r="G32" s="519"/>
      <c r="H32" s="30"/>
    </row>
    <row r="33" spans="1:9" s="509" customFormat="1" ht="5.4">
      <c r="A33" s="514"/>
      <c r="B33" s="504"/>
      <c r="C33" s="505"/>
      <c r="D33" s="515"/>
      <c r="E33" s="511"/>
      <c r="F33" s="516"/>
      <c r="G33" s="517"/>
      <c r="I33" s="510"/>
    </row>
    <row r="34" spans="1:9" ht="27.6">
      <c r="A34" s="292"/>
      <c r="D34" s="25"/>
      <c r="E34" s="81" t="s">
        <v>246</v>
      </c>
      <c r="F34" s="655" t="s">
        <v>207</v>
      </c>
      <c r="G34" s="518"/>
    </row>
    <row r="35" spans="1:9" s="509" customFormat="1" ht="5.4">
      <c r="A35" s="503"/>
      <c r="B35" s="504"/>
      <c r="C35" s="505"/>
      <c r="D35" s="506"/>
      <c r="E35" s="507"/>
      <c r="F35" s="508"/>
      <c r="G35" s="506"/>
      <c r="I35" s="510"/>
    </row>
    <row r="36" spans="1:9" ht="27.6">
      <c r="B36" s="253"/>
      <c r="D36" s="23"/>
      <c r="E36" s="81" t="s">
        <v>496</v>
      </c>
      <c r="F36" s="484" t="s">
        <v>87</v>
      </c>
      <c r="G36" s="520"/>
      <c r="I36" s="18"/>
    </row>
    <row r="37" spans="1:9" s="509" customFormat="1" ht="5.4">
      <c r="A37" s="514"/>
      <c r="B37" s="504"/>
      <c r="C37" s="505"/>
      <c r="D37" s="515"/>
      <c r="E37" s="511"/>
      <c r="F37" s="516"/>
      <c r="G37" s="517"/>
      <c r="I37" s="510"/>
    </row>
    <row r="38" spans="1:9" ht="27.6">
      <c r="A38" s="294"/>
      <c r="B38" s="92"/>
      <c r="D38" s="32"/>
      <c r="E38" s="31" t="s">
        <v>624</v>
      </c>
      <c r="F38" s="682" t="s">
        <v>2459</v>
      </c>
      <c r="G38" s="518"/>
    </row>
    <row r="39" spans="1:9" ht="27.6">
      <c r="A39" s="294"/>
      <c r="B39" s="92"/>
      <c r="D39" s="32"/>
      <c r="E39" s="40" t="s">
        <v>625</v>
      </c>
      <c r="F39" s="652" t="s">
        <v>2460</v>
      </c>
      <c r="G39" s="518"/>
    </row>
    <row r="40" spans="1:9" ht="20.399999999999999">
      <c r="D40" s="23"/>
      <c r="E40" s="24"/>
      <c r="F40" s="605" t="s">
        <v>656</v>
      </c>
      <c r="G40" s="20"/>
    </row>
    <row r="41" spans="1:9" ht="27.6">
      <c r="A41" s="294"/>
      <c r="D41" s="20"/>
      <c r="E41" s="603" t="s">
        <v>90</v>
      </c>
      <c r="F41" s="682" t="s">
        <v>2455</v>
      </c>
      <c r="G41" s="518"/>
    </row>
    <row r="42" spans="1:9" ht="27.6">
      <c r="A42" s="294"/>
      <c r="B42" s="92"/>
      <c r="D42" s="32"/>
      <c r="E42" s="603" t="s">
        <v>91</v>
      </c>
      <c r="F42" s="682" t="s">
        <v>2456</v>
      </c>
      <c r="G42" s="518"/>
    </row>
    <row r="43" spans="1:9" ht="27.6">
      <c r="A43" s="294"/>
      <c r="B43" s="92"/>
      <c r="D43" s="32"/>
      <c r="E43" s="603" t="s">
        <v>657</v>
      </c>
      <c r="F43" s="682" t="s">
        <v>2457</v>
      </c>
      <c r="G43" s="518"/>
    </row>
    <row r="44" spans="1:9" ht="27.6">
      <c r="D44" s="23"/>
      <c r="E44" s="604" t="s">
        <v>658</v>
      </c>
      <c r="F44" s="682" t="s">
        <v>2458</v>
      </c>
      <c r="G44" s="520"/>
    </row>
    <row r="45" spans="1:9" ht="20.100000000000001" customHeight="1">
      <c r="A45" s="294"/>
      <c r="D45" s="20"/>
      <c r="F45" s="206"/>
      <c r="G45" s="26"/>
    </row>
    <row r="46" spans="1:9" ht="20.399999999999999">
      <c r="A46" s="294"/>
      <c r="B46" s="92"/>
      <c r="D46" s="32"/>
      <c r="E46" s="31"/>
      <c r="F46" s="207"/>
      <c r="G46" s="26"/>
    </row>
    <row r="47" spans="1:9" ht="20.399999999999999">
      <c r="A47" s="294"/>
      <c r="B47" s="92"/>
      <c r="D47" s="32"/>
      <c r="E47" s="31"/>
      <c r="F47" s="207"/>
      <c r="G47" s="26"/>
    </row>
    <row r="48" spans="1:9" ht="20.399999999999999">
      <c r="A48" s="294"/>
      <c r="B48" s="92"/>
      <c r="D48" s="32"/>
      <c r="E48" s="40"/>
      <c r="F48" s="207"/>
      <c r="G48" s="26"/>
    </row>
    <row r="49" spans="1:9" ht="20.399999999999999">
      <c r="A49" s="294"/>
      <c r="B49" s="92"/>
      <c r="D49" s="32"/>
      <c r="E49" s="31"/>
      <c r="F49" s="207"/>
      <c r="G49" s="26"/>
    </row>
    <row r="52" spans="1:9">
      <c r="E52" s="719"/>
      <c r="F52" s="719"/>
      <c r="G52" s="719"/>
      <c r="H52" s="719"/>
      <c r="I52" s="719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4803149606299213" right="0.15748031496062992" top="0.19685039370078741" bottom="0.39370078740157483" header="0" footer="0"/>
  <pageSetup paperSize="9"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ColWidth="9.125" defaultRowHeight="13.8"/>
  <cols>
    <col min="1" max="1" width="9.125" style="130" hidden="1" customWidth="1"/>
    <col min="2" max="2" width="9.125" style="35" hidden="1" customWidth="1"/>
    <col min="3" max="3" width="3.75" style="357" customWidth="1"/>
    <col min="4" max="4" width="6.25" style="35" customWidth="1"/>
    <col min="5" max="5" width="44" style="35" customWidth="1"/>
    <col min="6" max="6" width="3.75" style="35" customWidth="1"/>
    <col min="7" max="7" width="5.75" style="35" customWidth="1"/>
    <col min="8" max="8" width="41.375" style="35" bestFit="1" customWidth="1"/>
    <col min="9" max="9" width="3.75" style="35" customWidth="1"/>
    <col min="10" max="10" width="5.75" style="35" customWidth="1"/>
    <col min="11" max="11" width="32.625" style="35" customWidth="1"/>
    <col min="12" max="12" width="14.875" style="35" customWidth="1"/>
    <col min="13" max="13" width="3.75" style="317" hidden="1" customWidth="1"/>
    <col min="14" max="16" width="9.125" style="317" hidden="1" customWidth="1"/>
    <col min="17" max="17" width="25.75" style="497" hidden="1" customWidth="1"/>
    <col min="18" max="18" width="14.375" style="317" hidden="1" customWidth="1"/>
    <col min="19" max="22" width="9.125" style="493"/>
    <col min="23" max="16384" width="9.125" style="35"/>
  </cols>
  <sheetData>
    <row r="1" spans="1:256" s="298" customFormat="1" ht="16.5" hidden="1" customHeight="1">
      <c r="C1" s="487"/>
      <c r="H1" s="487"/>
      <c r="I1" s="487"/>
      <c r="J1" s="487"/>
      <c r="K1" s="487" t="s">
        <v>593</v>
      </c>
      <c r="L1" s="498" t="s">
        <v>449</v>
      </c>
      <c r="M1" s="533" t="s">
        <v>592</v>
      </c>
      <c r="N1" s="533"/>
      <c r="O1" s="533"/>
      <c r="P1" s="533"/>
      <c r="Q1" s="534"/>
      <c r="R1" s="533"/>
      <c r="S1" s="533"/>
      <c r="T1" s="533"/>
      <c r="U1" s="533"/>
      <c r="V1" s="533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  <c r="CS1" s="498"/>
      <c r="CT1" s="498"/>
      <c r="CU1" s="498"/>
      <c r="CV1" s="498"/>
      <c r="CW1" s="498"/>
      <c r="CX1" s="498"/>
      <c r="CY1" s="498"/>
      <c r="CZ1" s="498"/>
      <c r="DA1" s="498"/>
      <c r="DB1" s="498"/>
      <c r="DC1" s="498"/>
      <c r="DD1" s="498"/>
      <c r="DE1" s="498"/>
      <c r="DF1" s="498"/>
      <c r="DG1" s="498"/>
      <c r="DH1" s="498"/>
      <c r="DI1" s="498"/>
      <c r="DJ1" s="498"/>
      <c r="DK1" s="498"/>
      <c r="DL1" s="498"/>
      <c r="DM1" s="498"/>
      <c r="DN1" s="498"/>
      <c r="DO1" s="498"/>
      <c r="DP1" s="498"/>
      <c r="DQ1" s="498"/>
      <c r="DR1" s="498"/>
      <c r="DS1" s="498"/>
      <c r="DT1" s="498"/>
      <c r="DU1" s="498"/>
      <c r="DV1" s="498"/>
      <c r="DW1" s="498"/>
      <c r="DX1" s="498"/>
      <c r="DY1" s="498"/>
      <c r="DZ1" s="498"/>
      <c r="EA1" s="498"/>
      <c r="EB1" s="498"/>
      <c r="EC1" s="498"/>
      <c r="ED1" s="498"/>
      <c r="EE1" s="498"/>
      <c r="EF1" s="498"/>
      <c r="EG1" s="498"/>
      <c r="EH1" s="498"/>
      <c r="EI1" s="498"/>
      <c r="EJ1" s="498"/>
      <c r="EK1" s="498"/>
      <c r="EL1" s="498"/>
      <c r="EM1" s="498"/>
      <c r="EN1" s="498"/>
      <c r="EO1" s="498"/>
      <c r="EP1" s="498"/>
      <c r="EQ1" s="498"/>
      <c r="ER1" s="498"/>
      <c r="ES1" s="498"/>
      <c r="ET1" s="498"/>
      <c r="EU1" s="498"/>
      <c r="EV1" s="498"/>
      <c r="EW1" s="498"/>
      <c r="EX1" s="498"/>
      <c r="EY1" s="498"/>
      <c r="EZ1" s="498"/>
      <c r="FA1" s="498"/>
      <c r="FB1" s="498"/>
      <c r="FC1" s="498"/>
      <c r="FD1" s="498"/>
      <c r="FE1" s="498"/>
      <c r="FF1" s="498"/>
      <c r="FG1" s="498"/>
      <c r="FH1" s="498"/>
      <c r="FI1" s="498"/>
      <c r="FJ1" s="498"/>
      <c r="FK1" s="498"/>
      <c r="FL1" s="498"/>
      <c r="FM1" s="498"/>
      <c r="FN1" s="498"/>
      <c r="FO1" s="498"/>
      <c r="FP1" s="498"/>
      <c r="FQ1" s="498"/>
      <c r="FR1" s="498"/>
      <c r="FS1" s="498"/>
      <c r="FT1" s="498"/>
      <c r="FU1" s="498"/>
      <c r="FV1" s="498"/>
      <c r="FW1" s="498"/>
      <c r="FX1" s="498"/>
      <c r="FY1" s="498"/>
      <c r="FZ1" s="498"/>
      <c r="GA1" s="498"/>
      <c r="GB1" s="498"/>
      <c r="GC1" s="498"/>
      <c r="GD1" s="498"/>
      <c r="GE1" s="498"/>
      <c r="GF1" s="498"/>
      <c r="GG1" s="498"/>
      <c r="GH1" s="498"/>
      <c r="GI1" s="498"/>
      <c r="GJ1" s="498"/>
      <c r="GK1" s="498"/>
      <c r="GL1" s="498"/>
      <c r="GM1" s="498"/>
      <c r="GN1" s="498"/>
      <c r="GO1" s="498"/>
      <c r="GP1" s="498"/>
      <c r="GQ1" s="498"/>
      <c r="GR1" s="498"/>
      <c r="GS1" s="498"/>
      <c r="GT1" s="498"/>
      <c r="GU1" s="498"/>
      <c r="GV1" s="498"/>
      <c r="GW1" s="498"/>
      <c r="GX1" s="498"/>
      <c r="GY1" s="498"/>
      <c r="GZ1" s="498"/>
      <c r="HA1" s="498"/>
      <c r="HB1" s="498"/>
      <c r="HC1" s="498"/>
      <c r="HD1" s="498"/>
      <c r="HE1" s="498"/>
      <c r="HF1" s="498"/>
      <c r="HG1" s="498"/>
      <c r="HH1" s="498"/>
      <c r="HI1" s="498"/>
      <c r="HJ1" s="498"/>
      <c r="HK1" s="498"/>
      <c r="HL1" s="498"/>
      <c r="HM1" s="498"/>
      <c r="HN1" s="498"/>
      <c r="HO1" s="498"/>
      <c r="HP1" s="498"/>
      <c r="HQ1" s="498"/>
      <c r="HR1" s="498"/>
      <c r="HS1" s="498"/>
      <c r="HT1" s="498"/>
      <c r="HU1" s="498"/>
      <c r="HV1" s="498"/>
      <c r="HW1" s="498"/>
      <c r="HX1" s="498"/>
      <c r="HY1" s="498"/>
      <c r="HZ1" s="498"/>
      <c r="IA1" s="498"/>
      <c r="IB1" s="498"/>
      <c r="IC1" s="498"/>
      <c r="ID1" s="498"/>
      <c r="IE1" s="498"/>
      <c r="IF1" s="498"/>
      <c r="IG1" s="498"/>
      <c r="IH1" s="498"/>
      <c r="II1" s="498"/>
      <c r="IJ1" s="498"/>
      <c r="IK1" s="498"/>
      <c r="IL1" s="498"/>
      <c r="IM1" s="498"/>
      <c r="IN1" s="498"/>
      <c r="IO1" s="498"/>
      <c r="IP1" s="498"/>
      <c r="IQ1" s="498"/>
      <c r="IR1" s="498"/>
      <c r="IS1" s="498"/>
      <c r="IT1" s="498"/>
      <c r="IU1" s="498"/>
      <c r="IV1" s="498"/>
    </row>
    <row r="2" spans="1:256" s="502" customFormat="1" ht="16.5" hidden="1" customHeight="1">
      <c r="A2" s="499"/>
      <c r="B2" s="499"/>
      <c r="C2" s="500"/>
      <c r="D2" s="499"/>
      <c r="E2" s="499"/>
      <c r="F2" s="499"/>
      <c r="G2" s="499"/>
      <c r="H2" s="499"/>
      <c r="I2" s="499"/>
      <c r="J2" s="499"/>
      <c r="K2" s="499"/>
      <c r="L2" s="499"/>
      <c r="M2" s="533"/>
      <c r="N2" s="533"/>
      <c r="O2" s="533"/>
      <c r="P2" s="533"/>
      <c r="Q2" s="534"/>
      <c r="R2" s="533"/>
      <c r="S2" s="501"/>
      <c r="T2" s="501"/>
      <c r="U2" s="501"/>
      <c r="V2" s="501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497"/>
      <c r="R3" s="317"/>
      <c r="S3" s="493"/>
      <c r="T3" s="493"/>
      <c r="U3" s="493"/>
      <c r="V3" s="493"/>
    </row>
    <row r="4" spans="1:256" s="131" customFormat="1" ht="22.2">
      <c r="A4" s="130"/>
      <c r="B4" s="35"/>
      <c r="C4" s="355"/>
      <c r="D4" s="724" t="s">
        <v>445</v>
      </c>
      <c r="E4" s="725"/>
      <c r="F4" s="725"/>
      <c r="G4" s="725"/>
      <c r="H4" s="726"/>
      <c r="I4" s="593"/>
      <c r="M4" s="317"/>
      <c r="N4" s="317"/>
      <c r="O4" s="317"/>
      <c r="P4" s="317"/>
      <c r="Q4" s="497"/>
      <c r="R4" s="317"/>
      <c r="S4" s="493"/>
      <c r="T4" s="493"/>
      <c r="U4" s="493"/>
      <c r="V4" s="493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497"/>
      <c r="R5" s="317"/>
      <c r="S5" s="493"/>
      <c r="T5" s="493"/>
      <c r="U5" s="493"/>
      <c r="V5" s="493"/>
    </row>
    <row r="6" spans="1:256" s="131" customFormat="1" ht="20.100000000000001" hidden="1" customHeight="1">
      <c r="A6" s="361"/>
      <c r="B6" s="361"/>
      <c r="C6" s="355"/>
      <c r="D6" s="727"/>
      <c r="E6" s="727"/>
      <c r="F6" s="728" t="s">
        <v>87</v>
      </c>
      <c r="G6" s="728"/>
      <c r="H6" s="359"/>
      <c r="I6" s="359"/>
      <c r="J6" s="362"/>
      <c r="K6" s="363"/>
      <c r="L6" s="363"/>
      <c r="M6" s="317"/>
      <c r="N6" s="317"/>
      <c r="O6" s="317"/>
      <c r="P6" s="317"/>
      <c r="Q6" s="497"/>
      <c r="R6" s="317"/>
      <c r="S6" s="493"/>
      <c r="T6" s="493"/>
      <c r="U6" s="493"/>
      <c r="V6" s="493"/>
    </row>
    <row r="7" spans="1:256" ht="3" customHeight="1"/>
    <row r="8" spans="1:256" s="131" customFormat="1">
      <c r="A8" s="130"/>
      <c r="B8" s="35"/>
      <c r="C8" s="355"/>
      <c r="D8" s="729" t="s">
        <v>18</v>
      </c>
      <c r="E8" s="729"/>
      <c r="F8" s="729" t="s">
        <v>446</v>
      </c>
      <c r="G8" s="729"/>
      <c r="H8" s="729"/>
      <c r="I8" s="730" t="s">
        <v>447</v>
      </c>
      <c r="J8" s="730"/>
      <c r="K8" s="730"/>
      <c r="L8" s="730"/>
      <c r="M8" s="317"/>
      <c r="N8" s="317"/>
      <c r="O8" s="317"/>
      <c r="P8" s="317"/>
      <c r="Q8" s="497"/>
      <c r="R8" s="317"/>
      <c r="S8" s="493"/>
      <c r="T8" s="493"/>
      <c r="U8" s="493"/>
      <c r="V8" s="493"/>
    </row>
    <row r="9" spans="1:256" s="131" customFormat="1" ht="20.25" customHeight="1">
      <c r="A9" s="130"/>
      <c r="B9" s="35"/>
      <c r="C9" s="355"/>
      <c r="D9" s="365" t="s">
        <v>95</v>
      </c>
      <c r="E9" s="365" t="s">
        <v>448</v>
      </c>
      <c r="F9" s="720" t="s">
        <v>95</v>
      </c>
      <c r="G9" s="721"/>
      <c r="H9" s="366" t="s">
        <v>448</v>
      </c>
      <c r="I9" s="722" t="s">
        <v>95</v>
      </c>
      <c r="J9" s="722"/>
      <c r="K9" s="366" t="s">
        <v>448</v>
      </c>
      <c r="L9" s="366" t="s">
        <v>449</v>
      </c>
      <c r="M9" s="317"/>
      <c r="N9" s="317"/>
      <c r="O9" s="317"/>
      <c r="P9" s="317"/>
      <c r="Q9" s="497"/>
      <c r="R9" s="317"/>
      <c r="S9" s="493"/>
      <c r="T9" s="493"/>
      <c r="U9" s="493"/>
      <c r="V9" s="493"/>
    </row>
    <row r="10" spans="1:256" ht="12" customHeight="1">
      <c r="C10" s="374"/>
      <c r="D10" s="491" t="s">
        <v>96</v>
      </c>
      <c r="E10" s="491" t="s">
        <v>52</v>
      </c>
      <c r="F10" s="723" t="s">
        <v>53</v>
      </c>
      <c r="G10" s="723"/>
      <c r="H10" s="491" t="s">
        <v>54</v>
      </c>
      <c r="I10" s="723" t="s">
        <v>71</v>
      </c>
      <c r="J10" s="723"/>
      <c r="K10" s="491" t="s">
        <v>72</v>
      </c>
      <c r="L10" s="491" t="s">
        <v>186</v>
      </c>
      <c r="M10" s="388"/>
      <c r="N10" s="388"/>
      <c r="O10" s="388"/>
      <c r="P10" s="388"/>
      <c r="Q10" s="364"/>
      <c r="R10" s="388"/>
      <c r="S10" s="492"/>
      <c r="T10" s="492"/>
      <c r="U10" s="492"/>
      <c r="V10" s="492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37" t="s">
        <v>600</v>
      </c>
      <c r="N11" s="317"/>
      <c r="O11" s="317"/>
      <c r="P11" s="317" t="s">
        <v>598</v>
      </c>
      <c r="Q11" s="497" t="s">
        <v>599</v>
      </c>
      <c r="R11" s="317" t="s">
        <v>670</v>
      </c>
      <c r="S11" s="493"/>
      <c r="T11" s="493"/>
      <c r="U11" s="493"/>
      <c r="V11" s="493"/>
    </row>
    <row r="12" spans="1:256" s="390" customFormat="1" ht="1.05" customHeight="1">
      <c r="A12" s="89"/>
      <c r="B12" s="249" t="s">
        <v>453</v>
      </c>
      <c r="C12" s="733"/>
      <c r="D12" s="729">
        <v>1</v>
      </c>
      <c r="E12" s="734" t="s">
        <v>3251</v>
      </c>
      <c r="F12" s="676"/>
      <c r="G12" s="669">
        <v>0</v>
      </c>
      <c r="H12" s="494"/>
      <c r="I12" s="375"/>
      <c r="J12" s="532" t="s">
        <v>597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3251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1.05" customHeight="1">
      <c r="A13" s="89"/>
      <c r="B13" s="249" t="s">
        <v>453</v>
      </c>
      <c r="C13" s="733"/>
      <c r="D13" s="729"/>
      <c r="E13" s="735"/>
      <c r="F13" s="736"/>
      <c r="G13" s="729">
        <v>1</v>
      </c>
      <c r="H13" s="731" t="s">
        <v>1354</v>
      </c>
      <c r="I13" s="375"/>
      <c r="J13" s="532" t="s">
        <v>597</v>
      </c>
      <c r="K13" s="177"/>
      <c r="L13" s="391"/>
      <c r="M13" s="317" t="str">
        <f>mergeValue(H13)</f>
        <v>Город Октябрьский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31.2" customHeight="1">
      <c r="A14" s="89"/>
      <c r="B14" s="249" t="s">
        <v>453</v>
      </c>
      <c r="C14" s="733"/>
      <c r="D14" s="729"/>
      <c r="E14" s="735"/>
      <c r="F14" s="737"/>
      <c r="G14" s="729"/>
      <c r="H14" s="732"/>
      <c r="I14" s="691"/>
      <c r="J14" s="669">
        <v>1</v>
      </c>
      <c r="K14" s="675" t="s">
        <v>1354</v>
      </c>
      <c r="L14" s="372" t="s">
        <v>1355</v>
      </c>
      <c r="M14" s="317" t="str">
        <f>mergeValue(H14)</f>
        <v>Город Октябрьский</v>
      </c>
      <c r="N14" s="298"/>
      <c r="O14" s="298"/>
      <c r="P14" s="298"/>
      <c r="Q14" s="298"/>
      <c r="R14" s="317" t="str">
        <f>K14&amp;" ("&amp;L14&amp;")"</f>
        <v>Город Октябрьский (80735000)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6" customHeight="1">
      <c r="A15" s="35"/>
      <c r="B15" s="35" t="s">
        <v>450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37"/>
      <c r="N15" s="317"/>
      <c r="O15" s="317"/>
      <c r="P15" s="317"/>
      <c r="Q15" s="497" t="s">
        <v>21</v>
      </c>
      <c r="R15" s="317"/>
      <c r="S15" s="493"/>
      <c r="T15" s="493"/>
      <c r="U15" s="493"/>
      <c r="V15" s="493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497"/>
      <c r="R16" s="317"/>
      <c r="S16" s="493"/>
      <c r="T16" s="493"/>
      <c r="U16" s="493"/>
      <c r="V16" s="493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497"/>
      <c r="R17" s="317"/>
      <c r="S17" s="493"/>
      <c r="T17" s="493"/>
      <c r="U17" s="493"/>
      <c r="V17" s="493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497"/>
      <c r="R18" s="317"/>
      <c r="S18" s="493"/>
      <c r="T18" s="493"/>
      <c r="U18" s="493"/>
      <c r="V18" s="493"/>
    </row>
    <row r="19" spans="1:22" s="381" customFormat="1" ht="10.199999999999999">
      <c r="A19" s="380"/>
      <c r="C19" s="382"/>
      <c r="D19" s="383"/>
      <c r="E19" s="383"/>
      <c r="M19" s="317"/>
      <c r="N19" s="317"/>
      <c r="O19" s="317"/>
      <c r="P19" s="317"/>
      <c r="Q19" s="497"/>
      <c r="R19" s="317"/>
      <c r="S19" s="493"/>
      <c r="T19" s="493"/>
      <c r="U19" s="493"/>
      <c r="V19" s="493"/>
    </row>
    <row r="20" spans="1:22" s="381" customFormat="1" ht="10.199999999999999">
      <c r="A20" s="380"/>
      <c r="C20" s="382"/>
      <c r="D20" s="383"/>
      <c r="E20" s="383"/>
      <c r="M20" s="317"/>
      <c r="N20" s="317"/>
      <c r="O20" s="317"/>
      <c r="P20" s="317"/>
      <c r="Q20" s="497"/>
      <c r="R20" s="317"/>
      <c r="S20" s="493"/>
      <c r="T20" s="493"/>
      <c r="U20" s="493"/>
      <c r="V20" s="493"/>
    </row>
  </sheetData>
  <sheetProtection password="FA9C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scale="71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D4" zoomScaleNormal="100" workbookViewId="0">
      <selection activeCell="J21" sqref="J21:J23"/>
    </sheetView>
  </sheetViews>
  <sheetFormatPr defaultColWidth="9.125" defaultRowHeight="11.4"/>
  <cols>
    <col min="1" max="2" width="3.75" style="313" hidden="1" customWidth="1"/>
    <col min="3" max="3" width="3.75" style="103" bestFit="1" customWidth="1"/>
    <col min="4" max="4" width="6.125" style="103" customWidth="1"/>
    <col min="5" max="5" width="48" style="103" customWidth="1"/>
    <col min="6" max="6" width="15.625" style="103" customWidth="1"/>
    <col min="7" max="7" width="8.625" style="103" customWidth="1"/>
    <col min="8" max="8" width="3.75" style="103" customWidth="1"/>
    <col min="9" max="9" width="5.375" style="103" customWidth="1"/>
    <col min="10" max="10" width="32.5" style="103" customWidth="1"/>
    <col min="11" max="12" width="3.75" style="103" customWidth="1"/>
    <col min="13" max="13" width="5.75" style="103" customWidth="1"/>
    <col min="14" max="14" width="10.125" style="103" customWidth="1"/>
    <col min="15" max="16" width="3.75" style="103" customWidth="1"/>
    <col min="17" max="17" width="5.75" style="103" customWidth="1"/>
    <col min="18" max="18" width="11.125" style="103" customWidth="1"/>
    <col min="19" max="19" width="12" style="103" customWidth="1"/>
    <col min="20" max="20" width="3.75" style="103" customWidth="1"/>
    <col min="21" max="16384" width="9.1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" customHeight="1">
      <c r="A5" s="314"/>
      <c r="B5" s="314"/>
      <c r="D5" s="724" t="s">
        <v>432</v>
      </c>
      <c r="E5" s="725"/>
      <c r="F5" s="725"/>
      <c r="G5" s="725"/>
      <c r="H5" s="725"/>
      <c r="I5" s="725"/>
      <c r="J5" s="726"/>
      <c r="K5" s="594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6"/>
      <c r="B6" s="446"/>
      <c r="D6" s="742"/>
      <c r="E6" s="743"/>
      <c r="F6" s="743"/>
      <c r="G6" s="743"/>
      <c r="H6" s="743"/>
      <c r="I6" s="743"/>
      <c r="J6" s="744"/>
    </row>
    <row r="7" spans="1:20" s="184" customFormat="1" hidden="1">
      <c r="A7" s="446"/>
      <c r="B7" s="446"/>
      <c r="E7" s="738"/>
      <c r="F7" s="738"/>
      <c r="G7" s="741"/>
      <c r="H7" s="741"/>
      <c r="I7" s="741"/>
      <c r="J7" s="741"/>
    </row>
    <row r="8" spans="1:20" s="184" customFormat="1" hidden="1">
      <c r="A8" s="446"/>
      <c r="B8" s="446"/>
      <c r="E8" s="738"/>
      <c r="F8" s="738"/>
      <c r="G8" s="741"/>
      <c r="H8" s="741"/>
      <c r="I8" s="741"/>
      <c r="J8" s="741"/>
    </row>
    <row r="9" spans="1:20" s="184" customFormat="1" hidden="1">
      <c r="A9" s="446"/>
      <c r="B9" s="446"/>
      <c r="E9" s="738"/>
      <c r="F9" s="738"/>
      <c r="G9" s="741"/>
      <c r="H9" s="741"/>
      <c r="I9" s="741"/>
      <c r="J9" s="741"/>
    </row>
    <row r="10" spans="1:20" s="184" customFormat="1" hidden="1">
      <c r="A10" s="446"/>
      <c r="B10" s="446"/>
      <c r="E10" s="738"/>
      <c r="F10" s="738"/>
      <c r="G10" s="741"/>
      <c r="H10" s="741"/>
      <c r="I10" s="741"/>
      <c r="J10" s="741"/>
    </row>
    <row r="11" spans="1:20" s="184" customFormat="1" hidden="1">
      <c r="A11" s="446"/>
      <c r="B11" s="446"/>
      <c r="D11" s="166"/>
      <c r="E11" s="738"/>
      <c r="F11" s="738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6"/>
      <c r="B12" s="446"/>
      <c r="E12" s="738"/>
      <c r="F12" s="738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6"/>
      <c r="B13" s="446"/>
      <c r="E13" s="740"/>
      <c r="F13" s="740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6"/>
      <c r="B14" s="446"/>
    </row>
    <row r="15" spans="1:20" hidden="1"/>
    <row r="16" spans="1:20" s="124" customFormat="1" ht="3" customHeight="1">
      <c r="A16" s="314"/>
      <c r="B16" s="314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168"/>
    </row>
    <row r="17" spans="1:20" ht="51.6" customHeight="1">
      <c r="D17" s="739" t="s">
        <v>95</v>
      </c>
      <c r="E17" s="739" t="s">
        <v>300</v>
      </c>
      <c r="F17" s="739" t="s">
        <v>83</v>
      </c>
      <c r="G17" s="739" t="s">
        <v>491</v>
      </c>
      <c r="H17" s="739" t="s">
        <v>95</v>
      </c>
      <c r="I17" s="739"/>
      <c r="J17" s="739" t="s">
        <v>23</v>
      </c>
      <c r="K17" s="745" t="s">
        <v>551</v>
      </c>
      <c r="L17" s="745"/>
      <c r="M17" s="745"/>
      <c r="N17" s="745"/>
      <c r="O17" s="745" t="s">
        <v>550</v>
      </c>
      <c r="P17" s="745"/>
      <c r="Q17" s="745"/>
      <c r="R17" s="745"/>
      <c r="S17" s="739" t="s">
        <v>247</v>
      </c>
    </row>
    <row r="18" spans="1:20" ht="30.75" customHeight="1">
      <c r="D18" s="739"/>
      <c r="E18" s="739"/>
      <c r="F18" s="739"/>
      <c r="G18" s="739"/>
      <c r="H18" s="739"/>
      <c r="I18" s="739"/>
      <c r="J18" s="739"/>
      <c r="K18" s="118" t="s">
        <v>303</v>
      </c>
      <c r="L18" s="739" t="s">
        <v>95</v>
      </c>
      <c r="M18" s="739"/>
      <c r="N18" s="118" t="s">
        <v>233</v>
      </c>
      <c r="O18" s="118" t="s">
        <v>303</v>
      </c>
      <c r="P18" s="739" t="s">
        <v>95</v>
      </c>
      <c r="Q18" s="739"/>
      <c r="R18" s="118" t="s">
        <v>233</v>
      </c>
      <c r="S18" s="739"/>
    </row>
    <row r="19" spans="1:20" s="543" customFormat="1" ht="12" customHeight="1">
      <c r="A19" s="542"/>
      <c r="B19" s="542"/>
      <c r="D19" s="41" t="s">
        <v>96</v>
      </c>
      <c r="E19" s="41" t="s">
        <v>52</v>
      </c>
      <c r="F19" s="41" t="s">
        <v>53</v>
      </c>
      <c r="G19" s="41" t="s">
        <v>54</v>
      </c>
      <c r="H19" s="746" t="s">
        <v>71</v>
      </c>
      <c r="I19" s="746"/>
      <c r="J19" s="41" t="s">
        <v>72</v>
      </c>
      <c r="K19" s="41" t="s">
        <v>186</v>
      </c>
      <c r="L19" s="746" t="s">
        <v>187</v>
      </c>
      <c r="M19" s="746"/>
      <c r="N19" s="41" t="s">
        <v>211</v>
      </c>
      <c r="O19" s="41" t="s">
        <v>212</v>
      </c>
      <c r="P19" s="746" t="s">
        <v>213</v>
      </c>
      <c r="Q19" s="746"/>
      <c r="R19" s="41" t="s">
        <v>214</v>
      </c>
      <c r="S19" s="41" t="s">
        <v>215</v>
      </c>
    </row>
    <row r="20" spans="1:20" ht="13.8" hidden="1">
      <c r="C20" s="440"/>
      <c r="D20" s="485">
        <v>0</v>
      </c>
      <c r="E20" s="538"/>
      <c r="F20" s="538"/>
      <c r="G20" s="126"/>
      <c r="H20" s="539"/>
      <c r="I20" s="539"/>
      <c r="J20" s="331"/>
      <c r="K20" s="126"/>
      <c r="L20" s="331"/>
      <c r="M20" s="331"/>
      <c r="N20" s="540"/>
      <c r="O20" s="126"/>
      <c r="P20" s="331"/>
      <c r="Q20" s="331"/>
      <c r="R20" s="541"/>
      <c r="S20" s="126"/>
      <c r="T20" s="231"/>
    </row>
    <row r="21" spans="1:20" s="668" customFormat="1" ht="16.95" customHeight="1">
      <c r="A21" s="308">
        <v>4</v>
      </c>
      <c r="C21" s="440"/>
      <c r="D21" s="747">
        <v>1</v>
      </c>
      <c r="E21" s="749" t="s">
        <v>391</v>
      </c>
      <c r="F21" s="752" t="s">
        <v>2445</v>
      </c>
      <c r="G21" s="755" t="s">
        <v>88</v>
      </c>
      <c r="H21" s="747"/>
      <c r="I21" s="747">
        <v>1</v>
      </c>
      <c r="J21" s="760" t="s">
        <v>400</v>
      </c>
      <c r="K21" s="759" t="s">
        <v>88</v>
      </c>
      <c r="L21" s="763"/>
      <c r="M21" s="763" t="s">
        <v>96</v>
      </c>
      <c r="N21" s="757"/>
      <c r="O21" s="759" t="s">
        <v>88</v>
      </c>
      <c r="P21" s="678"/>
      <c r="Q21" s="678" t="s">
        <v>96</v>
      </c>
      <c r="R21" s="693"/>
      <c r="S21" s="674"/>
    </row>
    <row r="22" spans="1:20" s="668" customFormat="1" ht="16.95" customHeight="1">
      <c r="A22" s="308"/>
      <c r="C22" s="184"/>
      <c r="D22" s="748"/>
      <c r="E22" s="750"/>
      <c r="F22" s="753"/>
      <c r="G22" s="756"/>
      <c r="H22" s="748"/>
      <c r="I22" s="748"/>
      <c r="J22" s="761"/>
      <c r="K22" s="756"/>
      <c r="L22" s="748"/>
      <c r="M22" s="748"/>
      <c r="N22" s="758"/>
      <c r="O22" s="756"/>
      <c r="P22" s="332"/>
      <c r="Q22" s="122"/>
      <c r="R22" s="122"/>
      <c r="S22" s="123"/>
    </row>
    <row r="23" spans="1:20" s="668" customFormat="1" ht="15" customHeight="1">
      <c r="A23" s="308"/>
      <c r="C23" s="184"/>
      <c r="D23" s="748"/>
      <c r="E23" s="750"/>
      <c r="F23" s="753"/>
      <c r="G23" s="756"/>
      <c r="H23" s="748"/>
      <c r="I23" s="748"/>
      <c r="J23" s="762"/>
      <c r="K23" s="756"/>
      <c r="L23" s="121"/>
      <c r="M23" s="122"/>
      <c r="N23" s="122"/>
      <c r="O23" s="122"/>
      <c r="P23" s="122"/>
      <c r="Q23" s="122"/>
      <c r="R23" s="122"/>
      <c r="S23" s="123"/>
    </row>
    <row r="24" spans="1:20" s="668" customFormat="1" ht="15" customHeight="1">
      <c r="A24" s="308"/>
      <c r="C24" s="184"/>
      <c r="D24" s="748"/>
      <c r="E24" s="751"/>
      <c r="F24" s="754"/>
      <c r="G24" s="756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list" showInputMessage="1" showErrorMessage="1" errorTitle="Ошибка" error="Выберите значение из списка" sqref="J21">
      <formula1>name_rates_4_filter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20" hidden="1" customWidth="1"/>
    <col min="2" max="4" width="3.75" style="298" hidden="1" customWidth="1"/>
    <col min="5" max="5" width="3.75" style="87" customWidth="1"/>
    <col min="6" max="6" width="9.75" style="35" customWidth="1"/>
    <col min="7" max="7" width="37.75" style="35" customWidth="1"/>
    <col min="8" max="8" width="66.875" style="35" customWidth="1"/>
    <col min="9" max="9" width="116" style="35" customWidth="1"/>
    <col min="10" max="11" width="10.625" style="298"/>
    <col min="12" max="12" width="11.125" style="298" customWidth="1"/>
    <col min="13" max="20" width="10.625" style="298"/>
    <col min="21" max="16384" width="10.625" style="35"/>
  </cols>
  <sheetData>
    <row r="1" spans="1:20" ht="3" customHeight="1">
      <c r="A1" s="320" t="s">
        <v>96</v>
      </c>
    </row>
    <row r="2" spans="1:20" ht="22.2">
      <c r="F2" s="765" t="s">
        <v>566</v>
      </c>
      <c r="G2" s="766"/>
      <c r="H2" s="767"/>
      <c r="I2" s="593"/>
    </row>
    <row r="3" spans="1:20" ht="3" customHeight="1"/>
    <row r="4" spans="1:20" s="255" customFormat="1" ht="11.4">
      <c r="A4" s="319"/>
      <c r="B4" s="319"/>
      <c r="C4" s="319"/>
      <c r="D4" s="319"/>
      <c r="F4" s="729" t="s">
        <v>510</v>
      </c>
      <c r="G4" s="729"/>
      <c r="H4" s="729"/>
      <c r="I4" s="768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600000000000001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17.12.2019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.6">
      <c r="A8" s="769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8">
      <c r="A9" s="769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8">
      <c r="A10" s="769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600000000000001">
      <c r="A11" s="769"/>
      <c r="B11" s="769">
        <v>1</v>
      </c>
      <c r="C11" s="477"/>
      <c r="D11" s="477"/>
      <c r="F11" s="469" t="str">
        <f>"4."&amp;mergeValue(A11) &amp;"."&amp;mergeValue(B11)</f>
        <v>4.1.1</v>
      </c>
      <c r="G11" s="461" t="s">
        <v>678</v>
      </c>
      <c r="H11" s="454" t="str">
        <f>IF(region_name="","",region_name)</f>
        <v>Республика Башкортостан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8">
      <c r="A12" s="769"/>
      <c r="B12" s="769"/>
      <c r="C12" s="769">
        <v>1</v>
      </c>
      <c r="D12" s="477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9"/>
      <c r="B13" s="769"/>
      <c r="C13" s="769"/>
      <c r="D13" s="477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70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600000000000001">
      <c r="A14" s="769"/>
      <c r="B14" s="769"/>
      <c r="C14" s="769"/>
      <c r="D14" s="477"/>
      <c r="F14" s="473"/>
      <c r="G14" s="163" t="s">
        <v>4</v>
      </c>
      <c r="H14" s="478"/>
      <c r="I14" s="770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600000000000001">
      <c r="A15" s="769"/>
      <c r="B15" s="769"/>
      <c r="C15" s="477"/>
      <c r="D15" s="477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600000000000001">
      <c r="A16" s="769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600000000000001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4" t="s">
        <v>679</v>
      </c>
      <c r="H19" s="764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625" defaultRowHeight="13.8"/>
  <cols>
    <col min="1" max="6" width="10.625" style="35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5" customWidth="1"/>
    <col min="13" max="13" width="47.375" style="35" customWidth="1"/>
    <col min="14" max="14" width="1.75" style="35" hidden="1" customWidth="1"/>
    <col min="15" max="15" width="20.75" style="35" hidden="1" customWidth="1"/>
    <col min="16" max="17" width="23.75" style="35" hidden="1" customWidth="1"/>
    <col min="18" max="18" width="11.75" style="35" customWidth="1"/>
    <col min="19" max="19" width="3.75" style="35" customWidth="1"/>
    <col min="20" max="20" width="11.75" style="35" customWidth="1"/>
    <col min="21" max="21" width="8.625" style="35" hidden="1" customWidth="1"/>
    <col min="22" max="22" width="4.75" style="35" customWidth="1"/>
    <col min="23" max="23" width="115.75" style="35" customWidth="1"/>
    <col min="24" max="25" width="10.625" style="298"/>
    <col min="26" max="26" width="11.125" style="298" customWidth="1"/>
    <col min="27" max="34" width="10.625" style="298"/>
    <col min="35" max="16384" width="10.625" style="35"/>
  </cols>
  <sheetData>
    <row r="1" spans="7:34" hidden="1"/>
    <row r="2" spans="7:34" hidden="1"/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" customHeight="1">
      <c r="J5" s="86"/>
      <c r="K5" s="86"/>
      <c r="L5" s="765" t="s">
        <v>681</v>
      </c>
      <c r="M5" s="766"/>
      <c r="N5" s="766"/>
      <c r="O5" s="766"/>
      <c r="P5" s="766"/>
      <c r="Q5" s="766"/>
      <c r="R5" s="766"/>
      <c r="S5" s="766"/>
      <c r="T5" s="766"/>
      <c r="U5" s="767"/>
      <c r="V5" s="593"/>
    </row>
    <row r="6" spans="7:34" s="463" customFormat="1" ht="3" customHeight="1">
      <c r="G6" s="464"/>
      <c r="H6" s="464"/>
      <c r="L6" s="462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343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</row>
    <row r="7" spans="7:34" s="463" customFormat="1" ht="22.8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1"/>
      <c r="O7" s="779" t="str">
        <f>IF(NameOrPr_ch="",IF(NameOrPr="","",NameOrPr),NameOrPr_ch)</f>
        <v>Государственный комитет Республики Башкортостан по тарифам</v>
      </c>
      <c r="P7" s="779"/>
      <c r="Q7" s="779"/>
      <c r="R7" s="779"/>
      <c r="S7" s="779"/>
      <c r="T7" s="779"/>
      <c r="U7" s="779"/>
      <c r="V7" s="779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600000000000001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1"/>
      <c r="O8" s="779" t="str">
        <f>IF(datePr_ch="",IF(datePr="","",datePr),datePr_ch)</f>
        <v>12.12.2019</v>
      </c>
      <c r="P8" s="779"/>
      <c r="Q8" s="779"/>
      <c r="R8" s="779"/>
      <c r="S8" s="779"/>
      <c r="T8" s="779"/>
      <c r="U8" s="779"/>
      <c r="V8" s="779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600000000000001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1"/>
      <c r="O9" s="779" t="str">
        <f>IF(numberPr_ch="",IF(numberPr="","",numberPr),numberPr_ch)</f>
        <v>636</v>
      </c>
      <c r="P9" s="779"/>
      <c r="Q9" s="779"/>
      <c r="R9" s="779"/>
      <c r="S9" s="779"/>
      <c r="T9" s="779"/>
      <c r="U9" s="779"/>
      <c r="V9" s="779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600000000000001">
      <c r="G10" s="464"/>
      <c r="H10" s="464"/>
      <c r="L10" s="462"/>
      <c r="M10" s="656" t="s">
        <v>576</v>
      </c>
      <c r="N10" s="471"/>
      <c r="O10" s="779" t="str">
        <f>IF(IstPub_ch="",IF(IstPub="","",IstPub),IstPub_ch)</f>
        <v>Постановление</v>
      </c>
      <c r="P10" s="779"/>
      <c r="Q10" s="779"/>
      <c r="R10" s="779"/>
      <c r="S10" s="779"/>
      <c r="T10" s="779"/>
      <c r="U10" s="779"/>
      <c r="V10" s="779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3" hidden="1" customHeight="1">
      <c r="G11" s="254"/>
      <c r="H11" s="254"/>
      <c r="L11" s="738"/>
      <c r="M11" s="738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80"/>
      <c r="P12" s="780"/>
      <c r="Q12" s="780"/>
      <c r="R12" s="780"/>
      <c r="S12" s="780"/>
      <c r="T12" s="780"/>
      <c r="U12" s="780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9" t="s">
        <v>510</v>
      </c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 t="s">
        <v>511</v>
      </c>
    </row>
    <row r="14" spans="7:34" ht="15" customHeight="1">
      <c r="J14" s="86"/>
      <c r="K14" s="86"/>
      <c r="L14" s="729" t="s">
        <v>95</v>
      </c>
      <c r="M14" s="729" t="s">
        <v>425</v>
      </c>
      <c r="N14" s="729"/>
      <c r="O14" s="776" t="s">
        <v>534</v>
      </c>
      <c r="P14" s="776"/>
      <c r="Q14" s="776"/>
      <c r="R14" s="776"/>
      <c r="S14" s="776"/>
      <c r="T14" s="776"/>
      <c r="U14" s="729" t="s">
        <v>344</v>
      </c>
      <c r="V14" s="774" t="s">
        <v>278</v>
      </c>
      <c r="W14" s="729"/>
    </row>
    <row r="15" spans="7:34" ht="14.25" customHeight="1">
      <c r="J15" s="86"/>
      <c r="K15" s="86"/>
      <c r="L15" s="729"/>
      <c r="M15" s="729"/>
      <c r="N15" s="729"/>
      <c r="O15" s="251" t="s">
        <v>535</v>
      </c>
      <c r="P15" s="785" t="s">
        <v>274</v>
      </c>
      <c r="Q15" s="785"/>
      <c r="R15" s="739" t="s">
        <v>536</v>
      </c>
      <c r="S15" s="739"/>
      <c r="T15" s="739"/>
      <c r="U15" s="729"/>
      <c r="V15" s="774"/>
      <c r="W15" s="729"/>
    </row>
    <row r="16" spans="7:34" ht="33.75" customHeight="1">
      <c r="J16" s="86"/>
      <c r="K16" s="86"/>
      <c r="L16" s="729"/>
      <c r="M16" s="729"/>
      <c r="N16" s="729"/>
      <c r="O16" s="435" t="s">
        <v>537</v>
      </c>
      <c r="P16" s="436" t="s">
        <v>538</v>
      </c>
      <c r="Q16" s="436" t="s">
        <v>405</v>
      </c>
      <c r="R16" s="437" t="s">
        <v>277</v>
      </c>
      <c r="S16" s="781" t="s">
        <v>276</v>
      </c>
      <c r="T16" s="781"/>
      <c r="U16" s="729"/>
      <c r="V16" s="774"/>
      <c r="W16" s="729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3">
        <f ca="1">OFFSET(S17,0,-1)+1</f>
        <v>7</v>
      </c>
      <c r="T17" s="783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8">
      <c r="A18" s="784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4"/>
      <c r="P18" s="754"/>
      <c r="Q18" s="754"/>
      <c r="R18" s="754"/>
      <c r="S18" s="754"/>
      <c r="T18" s="754"/>
      <c r="U18" s="754"/>
      <c r="V18" s="754"/>
      <c r="W18" s="600" t="s">
        <v>543</v>
      </c>
    </row>
    <row r="19" spans="1:35" ht="34.200000000000003">
      <c r="A19" s="784"/>
      <c r="B19" s="784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82"/>
      <c r="P19" s="782"/>
      <c r="Q19" s="782"/>
      <c r="R19" s="782"/>
      <c r="S19" s="782"/>
      <c r="T19" s="782"/>
      <c r="U19" s="782"/>
      <c r="V19" s="782"/>
      <c r="W19" s="286" t="s">
        <v>544</v>
      </c>
    </row>
    <row r="20" spans="1:35" ht="45.6">
      <c r="A20" s="784"/>
      <c r="B20" s="784"/>
      <c r="C20" s="784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82"/>
      <c r="P20" s="782"/>
      <c r="Q20" s="782"/>
      <c r="R20" s="782"/>
      <c r="S20" s="782"/>
      <c r="T20" s="782"/>
      <c r="U20" s="782"/>
      <c r="V20" s="782"/>
      <c r="W20" s="286" t="s">
        <v>682</v>
      </c>
      <c r="AA20" s="317"/>
    </row>
    <row r="21" spans="1:35" ht="34.200000000000003">
      <c r="A21" s="784"/>
      <c r="B21" s="784"/>
      <c r="C21" s="784"/>
      <c r="D21" s="784">
        <v>1</v>
      </c>
      <c r="E21" s="342"/>
      <c r="F21" s="342"/>
      <c r="G21" s="342"/>
      <c r="H21" s="342"/>
      <c r="I21" s="780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78"/>
      <c r="P21" s="778"/>
      <c r="Q21" s="778"/>
      <c r="R21" s="778"/>
      <c r="S21" s="778"/>
      <c r="T21" s="778"/>
      <c r="U21" s="778"/>
      <c r="V21" s="778"/>
      <c r="W21" s="286" t="s">
        <v>683</v>
      </c>
      <c r="AA21" s="317"/>
    </row>
    <row r="22" spans="1:35" ht="45.6">
      <c r="A22" s="784"/>
      <c r="B22" s="784"/>
      <c r="C22" s="784"/>
      <c r="D22" s="784"/>
      <c r="E22" s="784">
        <v>1</v>
      </c>
      <c r="F22" s="342"/>
      <c r="G22" s="342"/>
      <c r="H22" s="342"/>
      <c r="I22" s="780"/>
      <c r="J22" s="780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7"/>
      <c r="P22" s="777"/>
      <c r="Q22" s="777"/>
      <c r="R22" s="777"/>
      <c r="S22" s="777"/>
      <c r="T22" s="777"/>
      <c r="U22" s="777"/>
      <c r="V22" s="777"/>
      <c r="W22" s="286" t="s">
        <v>545</v>
      </c>
      <c r="Y22" s="317" t="str">
        <f>strCheckUnique(Z22:Z25)</f>
        <v/>
      </c>
      <c r="AA22" s="317"/>
    </row>
    <row r="23" spans="1:35" ht="66" customHeight="1">
      <c r="A23" s="784"/>
      <c r="B23" s="784"/>
      <c r="C23" s="784"/>
      <c r="D23" s="784"/>
      <c r="E23" s="784"/>
      <c r="F23" s="340">
        <v>1</v>
      </c>
      <c r="G23" s="340"/>
      <c r="H23" s="340"/>
      <c r="I23" s="780"/>
      <c r="J23" s="780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87"/>
      <c r="O23" s="192"/>
      <c r="P23" s="192"/>
      <c r="Q23" s="192"/>
      <c r="R23" s="775"/>
      <c r="S23" s="786" t="s">
        <v>87</v>
      </c>
      <c r="T23" s="775"/>
      <c r="U23" s="786" t="s">
        <v>88</v>
      </c>
      <c r="V23" s="282"/>
      <c r="W23" s="771" t="s">
        <v>546</v>
      </c>
      <c r="X23" s="599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idden="1">
      <c r="A24" s="784"/>
      <c r="B24" s="784"/>
      <c r="C24" s="784"/>
      <c r="D24" s="784"/>
      <c r="E24" s="784"/>
      <c r="F24" s="340"/>
      <c r="G24" s="340"/>
      <c r="H24" s="340"/>
      <c r="I24" s="780"/>
      <c r="J24" s="780"/>
      <c r="K24" s="344"/>
      <c r="L24" s="171"/>
      <c r="M24" s="205"/>
      <c r="N24" s="787"/>
      <c r="O24" s="299"/>
      <c r="P24" s="296"/>
      <c r="Q24" s="297" t="str">
        <f>R23 &amp; "-" &amp; T23</f>
        <v>-</v>
      </c>
      <c r="R24" s="775"/>
      <c r="S24" s="786"/>
      <c r="T24" s="788"/>
      <c r="U24" s="786"/>
      <c r="V24" s="282"/>
      <c r="W24" s="772"/>
      <c r="AA24" s="317"/>
    </row>
    <row r="25" spans="1:35" customFormat="1" ht="15" customHeight="1">
      <c r="A25" s="784"/>
      <c r="B25" s="784"/>
      <c r="C25" s="784"/>
      <c r="D25" s="784"/>
      <c r="E25" s="784"/>
      <c r="F25" s="340"/>
      <c r="G25" s="340"/>
      <c r="H25" s="340"/>
      <c r="I25" s="780"/>
      <c r="J25" s="780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3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84"/>
      <c r="B26" s="784"/>
      <c r="C26" s="784"/>
      <c r="D26" s="784"/>
      <c r="E26" s="340"/>
      <c r="F26" s="342"/>
      <c r="G26" s="342"/>
      <c r="H26" s="342"/>
      <c r="I26" s="780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84"/>
      <c r="B27" s="784"/>
      <c r="C27" s="784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84"/>
      <c r="B28" s="784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84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" customHeight="1">
      <c r="M32" s="764" t="s">
        <v>706</v>
      </c>
      <c r="N32" s="764"/>
      <c r="O32" s="764"/>
      <c r="P32" s="764"/>
      <c r="Q32" s="764"/>
      <c r="R32" s="764"/>
      <c r="S32" s="764"/>
      <c r="T32" s="764"/>
      <c r="U32" s="764"/>
      <c r="V32" s="764"/>
    </row>
  </sheetData>
  <sheetProtection password="FA9C" sheet="1" objects="1" scenarios="1" formatColumns="0" formatRows="0"/>
  <dataConsolidate leftLabels="1"/>
  <mergeCells count="38">
    <mergeCell ref="J22:J25"/>
    <mergeCell ref="P15:Q15"/>
    <mergeCell ref="O20:V20"/>
    <mergeCell ref="M32:V32"/>
    <mergeCell ref="S23:S24"/>
    <mergeCell ref="U23:U24"/>
    <mergeCell ref="N23:N24"/>
    <mergeCell ref="T23:T24"/>
    <mergeCell ref="A18:A29"/>
    <mergeCell ref="B19:B28"/>
    <mergeCell ref="C20:C27"/>
    <mergeCell ref="D21:D26"/>
    <mergeCell ref="I21:I26"/>
    <mergeCell ref="E22:E25"/>
    <mergeCell ref="O12:U12"/>
    <mergeCell ref="S16:T16"/>
    <mergeCell ref="O19:V19"/>
    <mergeCell ref="O18:V18"/>
    <mergeCell ref="S17:T17"/>
    <mergeCell ref="U14:U16"/>
    <mergeCell ref="O8:V8"/>
    <mergeCell ref="O9:V9"/>
    <mergeCell ref="L5:U5"/>
    <mergeCell ref="L11:M11"/>
    <mergeCell ref="O10:V10"/>
    <mergeCell ref="O7:V7"/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6:W10 O21:V21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20" hidden="1" customWidth="1"/>
    <col min="2" max="4" width="3.75" style="298" hidden="1" customWidth="1"/>
    <col min="5" max="5" width="3.75" style="87" customWidth="1"/>
    <col min="6" max="6" width="9.75" style="35" customWidth="1"/>
    <col min="7" max="7" width="37.75" style="35" customWidth="1"/>
    <col min="8" max="8" width="66.875" style="35" customWidth="1"/>
    <col min="9" max="9" width="115.75" style="35" customWidth="1"/>
    <col min="10" max="11" width="10.625" style="298"/>
    <col min="12" max="12" width="11.125" style="298" customWidth="1"/>
    <col min="13" max="20" width="10.625" style="298"/>
    <col min="21" max="16384" width="10.625" style="35"/>
  </cols>
  <sheetData>
    <row r="1" spans="1:20" ht="3" customHeight="1">
      <c r="A1" s="320" t="s">
        <v>52</v>
      </c>
    </row>
    <row r="2" spans="1:20" ht="22.2">
      <c r="F2" s="765" t="s">
        <v>566</v>
      </c>
      <c r="G2" s="766"/>
      <c r="H2" s="767"/>
      <c r="I2" s="593"/>
    </row>
    <row r="3" spans="1:20" ht="3" customHeight="1"/>
    <row r="4" spans="1:20" s="255" customFormat="1" ht="11.4">
      <c r="A4" s="319"/>
      <c r="B4" s="319"/>
      <c r="C4" s="319"/>
      <c r="D4" s="319"/>
      <c r="F4" s="729" t="s">
        <v>510</v>
      </c>
      <c r="G4" s="729"/>
      <c r="H4" s="729"/>
      <c r="I4" s="768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600000000000001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17.12.2019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.6">
      <c r="A8" s="769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8">
      <c r="A9" s="769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8">
      <c r="A10" s="769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600000000000001">
      <c r="A11" s="769"/>
      <c r="B11" s="769">
        <v>1</v>
      </c>
      <c r="C11" s="479"/>
      <c r="D11" s="479"/>
      <c r="F11" s="469" t="str">
        <f>"4."&amp;mergeValue(A11) &amp;"."&amp;mergeValue(B11)</f>
        <v>4.1.1</v>
      </c>
      <c r="G11" s="461" t="s">
        <v>678</v>
      </c>
      <c r="H11" s="454" t="str">
        <f>IF(region_name="","",region_name)</f>
        <v>Республика Башкортостан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8">
      <c r="A12" s="769"/>
      <c r="B12" s="769"/>
      <c r="C12" s="769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9"/>
      <c r="B13" s="769"/>
      <c r="C13" s="769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70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600000000000001">
      <c r="A14" s="769"/>
      <c r="B14" s="769"/>
      <c r="C14" s="769"/>
      <c r="D14" s="479"/>
      <c r="F14" s="473"/>
      <c r="G14" s="163" t="s">
        <v>4</v>
      </c>
      <c r="H14" s="478"/>
      <c r="I14" s="770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600000000000001">
      <c r="A15" s="769"/>
      <c r="B15" s="769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600000000000001">
      <c r="A16" s="769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600000000000001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4" t="s">
        <v>679</v>
      </c>
      <c r="H19" s="764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625" defaultRowHeight="13.8"/>
  <cols>
    <col min="1" max="6" width="10.625" style="35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5" customWidth="1"/>
    <col min="13" max="13" width="47.375" style="35" customWidth="1"/>
    <col min="14" max="14" width="1.75" style="35" hidden="1" customWidth="1"/>
    <col min="15" max="15" width="20.75" style="35" hidden="1" customWidth="1"/>
    <col min="16" max="17" width="23.75" style="35" hidden="1" customWidth="1"/>
    <col min="18" max="18" width="11.75" style="35" customWidth="1"/>
    <col min="19" max="19" width="3.75" style="35" customWidth="1"/>
    <col min="20" max="20" width="11.75" style="35" customWidth="1"/>
    <col min="21" max="21" width="8.625" style="35" hidden="1" customWidth="1"/>
    <col min="22" max="22" width="4.75" style="35" customWidth="1"/>
    <col min="23" max="23" width="115.75" style="35" customWidth="1"/>
    <col min="24" max="25" width="10.625" style="298"/>
    <col min="26" max="26" width="11.125" style="298" customWidth="1"/>
    <col min="27" max="34" width="10.625" style="298"/>
    <col min="35" max="16384" width="10.6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" customHeight="1">
      <c r="J5" s="86"/>
      <c r="K5" s="86"/>
      <c r="L5" s="765" t="s">
        <v>681</v>
      </c>
      <c r="M5" s="766"/>
      <c r="N5" s="766"/>
      <c r="O5" s="766"/>
      <c r="P5" s="766"/>
      <c r="Q5" s="766"/>
      <c r="R5" s="766"/>
      <c r="S5" s="766"/>
      <c r="T5" s="766"/>
      <c r="U5" s="767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8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9" t="str">
        <f>IF(NameOrPr_ch="",IF(NameOrPr="","",NameOrPr),NameOrPr_ch)</f>
        <v>Государственный комитет Республики Башкортостан по тарифам</v>
      </c>
      <c r="P7" s="779"/>
      <c r="Q7" s="779"/>
      <c r="R7" s="779"/>
      <c r="S7" s="779"/>
      <c r="T7" s="779"/>
      <c r="U7" s="779"/>
      <c r="V7" s="779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600000000000001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9" t="str">
        <f>IF(datePr_ch="",IF(datePr="","",datePr),datePr_ch)</f>
        <v>12.12.2019</v>
      </c>
      <c r="P8" s="779"/>
      <c r="Q8" s="779"/>
      <c r="R8" s="779"/>
      <c r="S8" s="779"/>
      <c r="T8" s="779"/>
      <c r="U8" s="779"/>
      <c r="V8" s="779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600000000000001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9" t="str">
        <f>IF(numberPr_ch="",IF(numberPr="","",numberPr),numberPr_ch)</f>
        <v>636</v>
      </c>
      <c r="P9" s="779"/>
      <c r="Q9" s="779"/>
      <c r="R9" s="779"/>
      <c r="S9" s="779"/>
      <c r="T9" s="779"/>
      <c r="U9" s="779"/>
      <c r="V9" s="779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600000000000001">
      <c r="G10" s="464"/>
      <c r="H10" s="464"/>
      <c r="L10" s="462"/>
      <c r="M10" s="656" t="s">
        <v>576</v>
      </c>
      <c r="N10" s="657"/>
      <c r="O10" s="779" t="str">
        <f>IF(IstPub_ch="",IF(IstPub="","",IstPub),IstPub_ch)</f>
        <v>Постановление</v>
      </c>
      <c r="P10" s="779"/>
      <c r="Q10" s="779"/>
      <c r="R10" s="779"/>
      <c r="S10" s="779"/>
      <c r="T10" s="779"/>
      <c r="U10" s="779"/>
      <c r="V10" s="779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38"/>
      <c r="M11" s="738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80"/>
      <c r="P12" s="780"/>
      <c r="Q12" s="780"/>
      <c r="R12" s="780"/>
      <c r="S12" s="780"/>
      <c r="T12" s="780"/>
      <c r="U12" s="780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9" t="s">
        <v>510</v>
      </c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 t="s">
        <v>511</v>
      </c>
    </row>
    <row r="14" spans="7:34" ht="15" customHeight="1">
      <c r="J14" s="86"/>
      <c r="K14" s="86"/>
      <c r="L14" s="729" t="s">
        <v>95</v>
      </c>
      <c r="M14" s="729" t="s">
        <v>425</v>
      </c>
      <c r="N14" s="729"/>
      <c r="O14" s="776" t="s">
        <v>534</v>
      </c>
      <c r="P14" s="776"/>
      <c r="Q14" s="776"/>
      <c r="R14" s="776"/>
      <c r="S14" s="776"/>
      <c r="T14" s="776"/>
      <c r="U14" s="729" t="s">
        <v>344</v>
      </c>
      <c r="V14" s="774" t="s">
        <v>278</v>
      </c>
      <c r="W14" s="729"/>
    </row>
    <row r="15" spans="7:34" ht="14.25" customHeight="1">
      <c r="J15" s="86"/>
      <c r="K15" s="86"/>
      <c r="L15" s="729"/>
      <c r="M15" s="729"/>
      <c r="N15" s="729"/>
      <c r="O15" s="251" t="s">
        <v>535</v>
      </c>
      <c r="P15" s="785" t="s">
        <v>274</v>
      </c>
      <c r="Q15" s="785"/>
      <c r="R15" s="739" t="s">
        <v>536</v>
      </c>
      <c r="S15" s="739"/>
      <c r="T15" s="739"/>
      <c r="U15" s="729"/>
      <c r="V15" s="774"/>
      <c r="W15" s="729"/>
    </row>
    <row r="16" spans="7:34" ht="33.75" customHeight="1">
      <c r="J16" s="86"/>
      <c r="K16" s="86"/>
      <c r="L16" s="729"/>
      <c r="M16" s="729"/>
      <c r="N16" s="729"/>
      <c r="O16" s="435" t="s">
        <v>537</v>
      </c>
      <c r="P16" s="436" t="s">
        <v>538</v>
      </c>
      <c r="Q16" s="436" t="s">
        <v>405</v>
      </c>
      <c r="R16" s="437" t="s">
        <v>277</v>
      </c>
      <c r="S16" s="781" t="s">
        <v>276</v>
      </c>
      <c r="T16" s="781"/>
      <c r="U16" s="729"/>
      <c r="V16" s="774"/>
      <c r="W16" s="729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3">
        <f ca="1">OFFSET(S17,0,-1)+1</f>
        <v>7</v>
      </c>
      <c r="T17" s="783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8">
      <c r="A18" s="784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4"/>
      <c r="P18" s="754"/>
      <c r="Q18" s="754"/>
      <c r="R18" s="754"/>
      <c r="S18" s="754"/>
      <c r="T18" s="754"/>
      <c r="U18" s="754"/>
      <c r="V18" s="754"/>
      <c r="W18" s="600" t="s">
        <v>543</v>
      </c>
    </row>
    <row r="19" spans="1:35" ht="34.200000000000003">
      <c r="A19" s="784"/>
      <c r="B19" s="784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82"/>
      <c r="P19" s="782"/>
      <c r="Q19" s="782"/>
      <c r="R19" s="782"/>
      <c r="S19" s="782"/>
      <c r="T19" s="782"/>
      <c r="U19" s="782"/>
      <c r="V19" s="782"/>
      <c r="W19" s="286" t="s">
        <v>544</v>
      </c>
    </row>
    <row r="20" spans="1:35" ht="45.6">
      <c r="A20" s="784"/>
      <c r="B20" s="784"/>
      <c r="C20" s="784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82"/>
      <c r="P20" s="782"/>
      <c r="Q20" s="782"/>
      <c r="R20" s="782"/>
      <c r="S20" s="782"/>
      <c r="T20" s="782"/>
      <c r="U20" s="782"/>
      <c r="V20" s="782"/>
      <c r="W20" s="286" t="s">
        <v>682</v>
      </c>
      <c r="AA20" s="317"/>
    </row>
    <row r="21" spans="1:35" ht="34.200000000000003">
      <c r="A21" s="784"/>
      <c r="B21" s="784"/>
      <c r="C21" s="784"/>
      <c r="D21" s="784">
        <v>1</v>
      </c>
      <c r="E21" s="410"/>
      <c r="F21" s="410"/>
      <c r="G21" s="410"/>
      <c r="H21" s="410"/>
      <c r="I21" s="780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78"/>
      <c r="P21" s="778"/>
      <c r="Q21" s="778"/>
      <c r="R21" s="778"/>
      <c r="S21" s="778"/>
      <c r="T21" s="778"/>
      <c r="U21" s="778"/>
      <c r="V21" s="778"/>
      <c r="W21" s="286" t="s">
        <v>683</v>
      </c>
      <c r="AA21" s="317"/>
    </row>
    <row r="22" spans="1:35" ht="45.6">
      <c r="A22" s="784"/>
      <c r="B22" s="784"/>
      <c r="C22" s="784"/>
      <c r="D22" s="784"/>
      <c r="E22" s="784">
        <v>1</v>
      </c>
      <c r="F22" s="410"/>
      <c r="G22" s="410"/>
      <c r="H22" s="410"/>
      <c r="I22" s="780"/>
      <c r="J22" s="780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7"/>
      <c r="P22" s="777"/>
      <c r="Q22" s="777"/>
      <c r="R22" s="777"/>
      <c r="S22" s="777"/>
      <c r="T22" s="777"/>
      <c r="U22" s="777"/>
      <c r="V22" s="777"/>
      <c r="W22" s="286" t="s">
        <v>545</v>
      </c>
      <c r="Y22" s="317" t="str">
        <f>strCheckUnique(Z22:Z25)</f>
        <v/>
      </c>
      <c r="AA22" s="317"/>
    </row>
    <row r="23" spans="1:35" ht="66" customHeight="1">
      <c r="A23" s="784"/>
      <c r="B23" s="784"/>
      <c r="C23" s="784"/>
      <c r="D23" s="784"/>
      <c r="E23" s="784"/>
      <c r="F23" s="340">
        <v>1</v>
      </c>
      <c r="G23" s="340"/>
      <c r="H23" s="340"/>
      <c r="I23" s="780"/>
      <c r="J23" s="780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87"/>
      <c r="O23" s="192"/>
      <c r="P23" s="192"/>
      <c r="Q23" s="192"/>
      <c r="R23" s="775"/>
      <c r="S23" s="786" t="s">
        <v>87</v>
      </c>
      <c r="T23" s="775"/>
      <c r="U23" s="786" t="s">
        <v>88</v>
      </c>
      <c r="V23" s="282"/>
      <c r="W23" s="771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84"/>
      <c r="B24" s="784"/>
      <c r="C24" s="784"/>
      <c r="D24" s="784"/>
      <c r="E24" s="784"/>
      <c r="F24" s="340"/>
      <c r="G24" s="340"/>
      <c r="H24" s="340"/>
      <c r="I24" s="780"/>
      <c r="J24" s="780"/>
      <c r="K24" s="344"/>
      <c r="L24" s="171"/>
      <c r="M24" s="205"/>
      <c r="N24" s="787"/>
      <c r="O24" s="299"/>
      <c r="P24" s="296"/>
      <c r="Q24" s="297" t="str">
        <f>R23 &amp; "-" &amp; T23</f>
        <v>-</v>
      </c>
      <c r="R24" s="775"/>
      <c r="S24" s="786"/>
      <c r="T24" s="788"/>
      <c r="U24" s="786"/>
      <c r="V24" s="282"/>
      <c r="W24" s="772"/>
      <c r="AA24" s="317"/>
    </row>
    <row r="25" spans="1:35" customFormat="1" ht="15" customHeight="1">
      <c r="A25" s="784"/>
      <c r="B25" s="784"/>
      <c r="C25" s="784"/>
      <c r="D25" s="784"/>
      <c r="E25" s="784"/>
      <c r="F25" s="340"/>
      <c r="G25" s="340"/>
      <c r="H25" s="340"/>
      <c r="I25" s="780"/>
      <c r="J25" s="780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3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84"/>
      <c r="B26" s="784"/>
      <c r="C26" s="784"/>
      <c r="D26" s="784"/>
      <c r="E26" s="340"/>
      <c r="F26" s="410"/>
      <c r="G26" s="410"/>
      <c r="H26" s="410"/>
      <c r="I26" s="780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84"/>
      <c r="B27" s="784"/>
      <c r="C27" s="784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84"/>
      <c r="B28" s="784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84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" customHeight="1">
      <c r="M32" s="764" t="s">
        <v>706</v>
      </c>
      <c r="N32" s="764"/>
      <c r="O32" s="764"/>
      <c r="P32" s="764"/>
      <c r="Q32" s="764"/>
      <c r="R32" s="764"/>
      <c r="S32" s="764"/>
      <c r="T32" s="764"/>
      <c r="U32" s="764"/>
      <c r="V32" s="764"/>
    </row>
  </sheetData>
  <sheetProtection password="FA9C" sheet="1" objects="1" scenarios="1" formatColumns="0" formatRows="0"/>
  <dataConsolidate leftLabels="1"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20" hidden="1" customWidth="1"/>
    <col min="2" max="4" width="3.75" style="298" hidden="1" customWidth="1"/>
    <col min="5" max="5" width="3.75" style="87" customWidth="1"/>
    <col min="6" max="6" width="9.75" style="35" customWidth="1"/>
    <col min="7" max="7" width="37.75" style="35" customWidth="1"/>
    <col min="8" max="8" width="66.875" style="35" customWidth="1"/>
    <col min="9" max="9" width="115.75" style="35" customWidth="1"/>
    <col min="10" max="11" width="10.625" style="298"/>
    <col min="12" max="12" width="11.125" style="298" customWidth="1"/>
    <col min="13" max="20" width="10.625" style="298"/>
    <col min="21" max="16384" width="10.625" style="35"/>
  </cols>
  <sheetData>
    <row r="1" spans="1:20" ht="3" customHeight="1">
      <c r="A1" s="320" t="s">
        <v>53</v>
      </c>
    </row>
    <row r="2" spans="1:20" ht="22.2">
      <c r="F2" s="765" t="s">
        <v>566</v>
      </c>
      <c r="G2" s="766"/>
      <c r="H2" s="767"/>
      <c r="I2" s="593"/>
    </row>
    <row r="3" spans="1:20" ht="3" customHeight="1"/>
    <row r="4" spans="1:20" s="255" customFormat="1" ht="11.4">
      <c r="A4" s="319"/>
      <c r="B4" s="319"/>
      <c r="C4" s="319"/>
      <c r="D4" s="319"/>
      <c r="F4" s="729" t="s">
        <v>510</v>
      </c>
      <c r="G4" s="729"/>
      <c r="H4" s="729"/>
      <c r="I4" s="768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600000000000001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17.12.2019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.6">
      <c r="A8" s="769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8">
      <c r="A9" s="769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8">
      <c r="A10" s="769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600000000000001">
      <c r="A11" s="769"/>
      <c r="B11" s="769">
        <v>1</v>
      </c>
      <c r="C11" s="479"/>
      <c r="D11" s="479"/>
      <c r="F11" s="469" t="str">
        <f>"4."&amp;mergeValue(A11) &amp;"."&amp;mergeValue(B11)</f>
        <v>4.1.1</v>
      </c>
      <c r="G11" s="461" t="s">
        <v>678</v>
      </c>
      <c r="H11" s="454" t="str">
        <f>IF(region_name="","",region_name)</f>
        <v>Республика Башкортостан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8">
      <c r="A12" s="769"/>
      <c r="B12" s="769"/>
      <c r="C12" s="769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9"/>
      <c r="B13" s="769"/>
      <c r="C13" s="769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70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600000000000001">
      <c r="A14" s="769"/>
      <c r="B14" s="769"/>
      <c r="C14" s="769"/>
      <c r="D14" s="479"/>
      <c r="F14" s="473"/>
      <c r="G14" s="163" t="s">
        <v>4</v>
      </c>
      <c r="H14" s="478"/>
      <c r="I14" s="770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600000000000001">
      <c r="A15" s="769"/>
      <c r="B15" s="769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600000000000001">
      <c r="A16" s="769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600000000000001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4" t="s">
        <v>679</v>
      </c>
      <c r="H19" s="764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625" defaultRowHeight="13.8"/>
  <cols>
    <col min="1" max="6" width="10.625" style="35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5" customWidth="1"/>
    <col min="13" max="13" width="47.375" style="35" customWidth="1"/>
    <col min="14" max="14" width="1.75" style="35" hidden="1" customWidth="1"/>
    <col min="15" max="15" width="20.75" style="35" hidden="1" customWidth="1"/>
    <col min="16" max="17" width="23.75" style="35" hidden="1" customWidth="1"/>
    <col min="18" max="18" width="11.75" style="35" customWidth="1"/>
    <col min="19" max="19" width="3.75" style="35" customWidth="1"/>
    <col min="20" max="20" width="11.75" style="35" customWidth="1"/>
    <col min="21" max="21" width="8.625" style="35" hidden="1" customWidth="1"/>
    <col min="22" max="22" width="4.75" style="35" customWidth="1"/>
    <col min="23" max="23" width="115.75" style="35" customWidth="1"/>
    <col min="24" max="25" width="10.625" style="298"/>
    <col min="26" max="26" width="11.125" style="298" customWidth="1"/>
    <col min="27" max="34" width="10.625" style="298"/>
    <col min="35" max="16384" width="10.6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" customHeight="1">
      <c r="J5" s="86"/>
      <c r="K5" s="86"/>
      <c r="L5" s="765" t="s">
        <v>681</v>
      </c>
      <c r="M5" s="766"/>
      <c r="N5" s="766"/>
      <c r="O5" s="766"/>
      <c r="P5" s="766"/>
      <c r="Q5" s="766"/>
      <c r="R5" s="766"/>
      <c r="S5" s="766"/>
      <c r="T5" s="766"/>
      <c r="U5" s="767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8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9" t="str">
        <f>IF(NameOrPr_ch="",IF(NameOrPr="","",NameOrPr),NameOrPr_ch)</f>
        <v>Государственный комитет Республики Башкортостан по тарифам</v>
      </c>
      <c r="P7" s="779"/>
      <c r="Q7" s="779"/>
      <c r="R7" s="779"/>
      <c r="S7" s="779"/>
      <c r="T7" s="779"/>
      <c r="U7" s="779"/>
      <c r="V7" s="779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600000000000001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9" t="str">
        <f>IF(datePr_ch="",IF(datePr="","",datePr),datePr_ch)</f>
        <v>12.12.2019</v>
      </c>
      <c r="P8" s="779"/>
      <c r="Q8" s="779"/>
      <c r="R8" s="779"/>
      <c r="S8" s="779"/>
      <c r="T8" s="779"/>
      <c r="U8" s="779"/>
      <c r="V8" s="779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600000000000001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9" t="str">
        <f>IF(numberPr_ch="",IF(numberPr="","",numberPr),numberPr_ch)</f>
        <v>636</v>
      </c>
      <c r="P9" s="779"/>
      <c r="Q9" s="779"/>
      <c r="R9" s="779"/>
      <c r="S9" s="779"/>
      <c r="T9" s="779"/>
      <c r="U9" s="779"/>
      <c r="V9" s="779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600000000000001">
      <c r="G10" s="464"/>
      <c r="H10" s="464"/>
      <c r="L10" s="462"/>
      <c r="M10" s="656" t="s">
        <v>576</v>
      </c>
      <c r="N10" s="657"/>
      <c r="O10" s="779" t="str">
        <f>IF(IstPub_ch="",IF(IstPub="","",IstPub),IstPub_ch)</f>
        <v>Постановление</v>
      </c>
      <c r="P10" s="779"/>
      <c r="Q10" s="779"/>
      <c r="R10" s="779"/>
      <c r="S10" s="779"/>
      <c r="T10" s="779"/>
      <c r="U10" s="779"/>
      <c r="V10" s="779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38"/>
      <c r="M11" s="738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80"/>
      <c r="P12" s="780"/>
      <c r="Q12" s="780"/>
      <c r="R12" s="780"/>
      <c r="S12" s="780"/>
      <c r="T12" s="780"/>
      <c r="U12" s="780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9" t="s">
        <v>510</v>
      </c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 t="s">
        <v>511</v>
      </c>
    </row>
    <row r="14" spans="7:34" ht="15" customHeight="1">
      <c r="J14" s="86"/>
      <c r="K14" s="86"/>
      <c r="L14" s="729" t="s">
        <v>95</v>
      </c>
      <c r="M14" s="729" t="s">
        <v>425</v>
      </c>
      <c r="N14" s="729"/>
      <c r="O14" s="776" t="s">
        <v>534</v>
      </c>
      <c r="P14" s="776"/>
      <c r="Q14" s="776"/>
      <c r="R14" s="776"/>
      <c r="S14" s="776"/>
      <c r="T14" s="776"/>
      <c r="U14" s="729" t="s">
        <v>344</v>
      </c>
      <c r="V14" s="774" t="s">
        <v>278</v>
      </c>
      <c r="W14" s="729"/>
    </row>
    <row r="15" spans="7:34" ht="14.25" customHeight="1">
      <c r="J15" s="86"/>
      <c r="K15" s="86"/>
      <c r="L15" s="729"/>
      <c r="M15" s="729"/>
      <c r="N15" s="729"/>
      <c r="O15" s="251" t="s">
        <v>535</v>
      </c>
      <c r="P15" s="785" t="s">
        <v>274</v>
      </c>
      <c r="Q15" s="785"/>
      <c r="R15" s="739" t="s">
        <v>536</v>
      </c>
      <c r="S15" s="739"/>
      <c r="T15" s="739"/>
      <c r="U15" s="729"/>
      <c r="V15" s="774"/>
      <c r="W15" s="729"/>
    </row>
    <row r="16" spans="7:34" ht="33.75" customHeight="1">
      <c r="J16" s="86"/>
      <c r="K16" s="86"/>
      <c r="L16" s="729"/>
      <c r="M16" s="729"/>
      <c r="N16" s="729"/>
      <c r="O16" s="435" t="s">
        <v>537</v>
      </c>
      <c r="P16" s="436" t="s">
        <v>538</v>
      </c>
      <c r="Q16" s="436" t="s">
        <v>405</v>
      </c>
      <c r="R16" s="437" t="s">
        <v>277</v>
      </c>
      <c r="S16" s="781" t="s">
        <v>276</v>
      </c>
      <c r="T16" s="781"/>
      <c r="U16" s="729"/>
      <c r="V16" s="774"/>
      <c r="W16" s="729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3">
        <f ca="1">OFFSET(S17,0,-1)+1</f>
        <v>7</v>
      </c>
      <c r="T17" s="783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8">
      <c r="A18" s="784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4"/>
      <c r="P18" s="754"/>
      <c r="Q18" s="754"/>
      <c r="R18" s="754"/>
      <c r="S18" s="754"/>
      <c r="T18" s="754"/>
      <c r="U18" s="754"/>
      <c r="V18" s="754"/>
      <c r="W18" s="600" t="s">
        <v>543</v>
      </c>
    </row>
    <row r="19" spans="1:35" ht="34.200000000000003">
      <c r="A19" s="784"/>
      <c r="B19" s="784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82"/>
      <c r="P19" s="782"/>
      <c r="Q19" s="782"/>
      <c r="R19" s="782"/>
      <c r="S19" s="782"/>
      <c r="T19" s="782"/>
      <c r="U19" s="782"/>
      <c r="V19" s="782"/>
      <c r="W19" s="286" t="s">
        <v>544</v>
      </c>
    </row>
    <row r="20" spans="1:35" ht="45.6">
      <c r="A20" s="784"/>
      <c r="B20" s="784"/>
      <c r="C20" s="784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82"/>
      <c r="P20" s="782"/>
      <c r="Q20" s="782"/>
      <c r="R20" s="782"/>
      <c r="S20" s="782"/>
      <c r="T20" s="782"/>
      <c r="U20" s="782"/>
      <c r="V20" s="782"/>
      <c r="W20" s="286" t="s">
        <v>682</v>
      </c>
      <c r="AA20" s="317"/>
    </row>
    <row r="21" spans="1:35" ht="34.200000000000003">
      <c r="A21" s="784"/>
      <c r="B21" s="784"/>
      <c r="C21" s="784"/>
      <c r="D21" s="784">
        <v>1</v>
      </c>
      <c r="E21" s="410"/>
      <c r="F21" s="410"/>
      <c r="G21" s="410"/>
      <c r="H21" s="410"/>
      <c r="I21" s="780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78"/>
      <c r="P21" s="778"/>
      <c r="Q21" s="778"/>
      <c r="R21" s="778"/>
      <c r="S21" s="778"/>
      <c r="T21" s="778"/>
      <c r="U21" s="778"/>
      <c r="V21" s="778"/>
      <c r="W21" s="286" t="s">
        <v>683</v>
      </c>
      <c r="AA21" s="317"/>
    </row>
    <row r="22" spans="1:35" ht="45.6">
      <c r="A22" s="784"/>
      <c r="B22" s="784"/>
      <c r="C22" s="784"/>
      <c r="D22" s="784"/>
      <c r="E22" s="784">
        <v>1</v>
      </c>
      <c r="F22" s="410"/>
      <c r="G22" s="410"/>
      <c r="H22" s="410"/>
      <c r="I22" s="780"/>
      <c r="J22" s="780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7"/>
      <c r="P22" s="777"/>
      <c r="Q22" s="777"/>
      <c r="R22" s="777"/>
      <c r="S22" s="777"/>
      <c r="T22" s="777"/>
      <c r="U22" s="777"/>
      <c r="V22" s="777"/>
      <c r="W22" s="286" t="s">
        <v>545</v>
      </c>
      <c r="Y22" s="317" t="str">
        <f>strCheckUnique(Z22:Z25)</f>
        <v/>
      </c>
      <c r="AA22" s="317"/>
    </row>
    <row r="23" spans="1:35" ht="66" customHeight="1">
      <c r="A23" s="784"/>
      <c r="B23" s="784"/>
      <c r="C23" s="784"/>
      <c r="D23" s="784"/>
      <c r="E23" s="784"/>
      <c r="F23" s="340">
        <v>1</v>
      </c>
      <c r="G23" s="340"/>
      <c r="H23" s="340"/>
      <c r="I23" s="780"/>
      <c r="J23" s="780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87"/>
      <c r="O23" s="192"/>
      <c r="P23" s="192"/>
      <c r="Q23" s="192"/>
      <c r="R23" s="775"/>
      <c r="S23" s="786" t="s">
        <v>87</v>
      </c>
      <c r="T23" s="775"/>
      <c r="U23" s="786" t="s">
        <v>88</v>
      </c>
      <c r="V23" s="282"/>
      <c r="W23" s="771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84"/>
      <c r="B24" s="784"/>
      <c r="C24" s="784"/>
      <c r="D24" s="784"/>
      <c r="E24" s="784"/>
      <c r="F24" s="340"/>
      <c r="G24" s="340"/>
      <c r="H24" s="340"/>
      <c r="I24" s="780"/>
      <c r="J24" s="780"/>
      <c r="K24" s="344"/>
      <c r="L24" s="171"/>
      <c r="M24" s="205"/>
      <c r="N24" s="787"/>
      <c r="O24" s="299"/>
      <c r="P24" s="296"/>
      <c r="Q24" s="297" t="str">
        <f>R23 &amp; "-" &amp; T23</f>
        <v>-</v>
      </c>
      <c r="R24" s="775"/>
      <c r="S24" s="786"/>
      <c r="T24" s="788"/>
      <c r="U24" s="786"/>
      <c r="V24" s="282"/>
      <c r="W24" s="772"/>
      <c r="AA24" s="317"/>
    </row>
    <row r="25" spans="1:35" customFormat="1" ht="15" customHeight="1">
      <c r="A25" s="784"/>
      <c r="B25" s="784"/>
      <c r="C25" s="784"/>
      <c r="D25" s="784"/>
      <c r="E25" s="784"/>
      <c r="F25" s="340"/>
      <c r="G25" s="340"/>
      <c r="H25" s="340"/>
      <c r="I25" s="780"/>
      <c r="J25" s="780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3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>
      <c r="A26" s="784"/>
      <c r="B26" s="784"/>
      <c r="C26" s="784"/>
      <c r="D26" s="784"/>
      <c r="E26" s="340"/>
      <c r="F26" s="410"/>
      <c r="G26" s="410"/>
      <c r="H26" s="410"/>
      <c r="I26" s="780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>
      <c r="A27" s="784"/>
      <c r="B27" s="784"/>
      <c r="C27" s="784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>
      <c r="A28" s="784"/>
      <c r="B28" s="784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>
      <c r="A29" s="784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" customHeight="1">
      <c r="M32" s="764" t="s">
        <v>706</v>
      </c>
      <c r="N32" s="764"/>
      <c r="O32" s="764"/>
      <c r="P32" s="764"/>
      <c r="Q32" s="764"/>
      <c r="R32" s="764"/>
      <c r="S32" s="764"/>
      <c r="T32" s="764"/>
      <c r="U32" s="764"/>
      <c r="V32" s="764"/>
    </row>
  </sheetData>
  <sheetProtection password="FA9C" sheet="1" objects="1" scenarios="1" formatColumns="0" formatRows="0"/>
  <dataConsolidate leftLabels="1"/>
  <mergeCells count="38"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S17:T17"/>
    <mergeCell ref="S16:T16"/>
    <mergeCell ref="L11:M11"/>
    <mergeCell ref="O7:V7"/>
    <mergeCell ref="O8:V8"/>
    <mergeCell ref="O9:V9"/>
    <mergeCell ref="O10:V10"/>
    <mergeCell ref="O12:U12"/>
    <mergeCell ref="W23:W25"/>
    <mergeCell ref="U23:U24"/>
    <mergeCell ref="T23:T24"/>
    <mergeCell ref="S23:S24"/>
    <mergeCell ref="R23:R24"/>
  </mergeCells>
  <phoneticPr fontId="9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3.8"/>
  <cols>
    <col min="1" max="1" width="3.75" style="320" hidden="1" customWidth="1"/>
    <col min="2" max="4" width="3.75" style="298" hidden="1" customWidth="1"/>
    <col min="5" max="5" width="3.75" style="87" customWidth="1"/>
    <col min="6" max="6" width="9.75" style="35" customWidth="1"/>
    <col min="7" max="7" width="37.75" style="35" customWidth="1"/>
    <col min="8" max="8" width="66.875" style="35" customWidth="1"/>
    <col min="9" max="9" width="115.75" style="35" customWidth="1"/>
    <col min="10" max="11" width="10.625" style="298"/>
    <col min="12" max="12" width="11.125" style="298" customWidth="1"/>
    <col min="13" max="20" width="10.625" style="298"/>
    <col min="21" max="16384" width="10.625" style="35"/>
  </cols>
  <sheetData>
    <row r="1" spans="1:20" ht="3" customHeight="1">
      <c r="A1" s="320" t="s">
        <v>54</v>
      </c>
    </row>
    <row r="2" spans="1:20" ht="22.2">
      <c r="F2" s="765" t="s">
        <v>566</v>
      </c>
      <c r="G2" s="766"/>
      <c r="H2" s="767"/>
      <c r="I2" s="593"/>
    </row>
    <row r="3" spans="1:20" ht="3" customHeight="1"/>
    <row r="4" spans="1:20" s="255" customFormat="1" ht="11.4">
      <c r="A4" s="319"/>
      <c r="B4" s="319"/>
      <c r="C4" s="319"/>
      <c r="D4" s="319"/>
      <c r="F4" s="729" t="s">
        <v>510</v>
      </c>
      <c r="G4" s="729"/>
      <c r="H4" s="729"/>
      <c r="I4" s="768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600000000000001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17.12.2019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.6">
      <c r="A8" s="769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8">
      <c r="A9" s="769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8">
      <c r="A10" s="769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600000000000001">
      <c r="A11" s="769"/>
      <c r="B11" s="769">
        <v>1</v>
      </c>
      <c r="C11" s="479"/>
      <c r="D11" s="479"/>
      <c r="F11" s="469" t="str">
        <f>"4."&amp;mergeValue(A11) &amp;"."&amp;mergeValue(B11)</f>
        <v>4.1.1</v>
      </c>
      <c r="G11" s="461" t="s">
        <v>678</v>
      </c>
      <c r="H11" s="454" t="str">
        <f>IF(region_name="","",region_name)</f>
        <v>Республика Башкортостан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8">
      <c r="A12" s="769"/>
      <c r="B12" s="769"/>
      <c r="C12" s="769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Город Октябрьский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7">
      <c r="A13" s="769"/>
      <c r="B13" s="769"/>
      <c r="C13" s="769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Город Октябрьский (80735000)</v>
      </c>
      <c r="I13" s="672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80"/>
      <c r="G14" s="481"/>
      <c r="H14" s="482"/>
      <c r="I14" s="48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4" t="s">
        <v>679</v>
      </c>
      <c r="H15" s="764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</sheetPr>
  <dimension ref="A1:AP33"/>
  <sheetViews>
    <sheetView showGridLines="0" topLeftCell="R26" zoomScaleNormal="100" workbookViewId="0">
      <selection activeCell="V27" sqref="V27"/>
    </sheetView>
  </sheetViews>
  <sheetFormatPr defaultColWidth="10.625" defaultRowHeight="13.8"/>
  <cols>
    <col min="1" max="6" width="10.625" style="35" hidden="1" customWidth="1"/>
    <col min="7" max="8" width="9.125" style="96" hidden="1" customWidth="1"/>
    <col min="9" max="9" width="1.125" style="96" customWidth="1"/>
    <col min="10" max="10" width="1.125" style="87" customWidth="1"/>
    <col min="11" max="11" width="3.75" style="87" customWidth="1"/>
    <col min="12" max="12" width="12.75" style="35" customWidth="1"/>
    <col min="13" max="13" width="31.75" style="35" customWidth="1"/>
    <col min="14" max="14" width="1.375" style="35" hidden="1" customWidth="1"/>
    <col min="15" max="15" width="14.375" style="35" customWidth="1"/>
    <col min="16" max="17" width="23.75" style="35" hidden="1" customWidth="1"/>
    <col min="18" max="18" width="11.75" style="35" customWidth="1"/>
    <col min="19" max="19" width="3.75" style="35" customWidth="1"/>
    <col min="20" max="20" width="11.75" style="35" customWidth="1"/>
    <col min="21" max="21" width="8.625" style="35" customWidth="1"/>
    <col min="22" max="22" width="13" style="35" customWidth="1"/>
    <col min="23" max="24" width="23.75" style="35" hidden="1" customWidth="1"/>
    <col min="25" max="25" width="11.75" style="35" customWidth="1"/>
    <col min="26" max="26" width="3.75" style="35" customWidth="1"/>
    <col min="27" max="27" width="11.75" style="35" customWidth="1"/>
    <col min="28" max="28" width="8.625" style="35" hidden="1" customWidth="1"/>
    <col min="29" max="29" width="4.75" style="35" customWidth="1"/>
    <col min="30" max="30" width="87.125" style="35" customWidth="1"/>
    <col min="31" max="42" width="10.625" style="298"/>
    <col min="43" max="16384" width="10.625" style="35"/>
  </cols>
  <sheetData>
    <row r="1" spans="7:42" ht="14.25" hidden="1" customHeight="1">
      <c r="Q1" s="295"/>
      <c r="R1" s="295"/>
      <c r="X1" s="295"/>
      <c r="Y1" s="295"/>
    </row>
    <row r="2" spans="7:42" ht="14.25" hidden="1" customHeight="1">
      <c r="U2" s="295"/>
      <c r="AB2" s="295"/>
    </row>
    <row r="3" spans="7:42" ht="14.25" hidden="1" customHeight="1"/>
    <row r="4" spans="7:42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7:42" ht="24.9" customHeight="1">
      <c r="J5" s="86"/>
      <c r="K5" s="86"/>
      <c r="L5" s="765" t="s">
        <v>681</v>
      </c>
      <c r="M5" s="766"/>
      <c r="N5" s="766"/>
      <c r="O5" s="766"/>
      <c r="P5" s="766"/>
      <c r="Q5" s="766"/>
      <c r="R5" s="766"/>
      <c r="S5" s="766"/>
      <c r="T5" s="766"/>
      <c r="U5" s="767"/>
      <c r="V5" s="694"/>
      <c r="W5" s="694"/>
      <c r="X5" s="694"/>
      <c r="Y5" s="694"/>
      <c r="Z5" s="694"/>
      <c r="AA5" s="694"/>
      <c r="AB5" s="694"/>
      <c r="AP5" s="35"/>
    </row>
    <row r="6" spans="7:42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P6" s="35"/>
    </row>
    <row r="7" spans="7:42" s="463" customFormat="1" ht="51" customHeight="1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9" t="str">
        <f>IF(NameOrPr_ch="",IF(NameOrPr="","",NameOrPr),NameOrPr_ch)</f>
        <v>Государственный комитет Республики Башкортостан по тарифам</v>
      </c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664"/>
      <c r="AE7" s="465"/>
      <c r="AF7" s="465"/>
      <c r="AG7" s="465"/>
      <c r="AH7" s="465"/>
      <c r="AI7" s="465"/>
      <c r="AJ7" s="465"/>
      <c r="AK7" s="465"/>
      <c r="AL7" s="465"/>
      <c r="AM7" s="465"/>
      <c r="AN7" s="465"/>
      <c r="AO7" s="465"/>
    </row>
    <row r="8" spans="7:42" s="463" customFormat="1" ht="31.8" customHeight="1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9" t="str">
        <f>IF(datePr_ch="",IF(datePr="","",datePr),datePr_ch)</f>
        <v>12.12.2019</v>
      </c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664"/>
      <c r="AE8" s="465"/>
      <c r="AF8" s="465"/>
      <c r="AG8" s="465"/>
      <c r="AH8" s="465"/>
      <c r="AI8" s="465"/>
      <c r="AJ8" s="465"/>
      <c r="AK8" s="465"/>
      <c r="AL8" s="465"/>
      <c r="AM8" s="465"/>
      <c r="AN8" s="465"/>
      <c r="AO8" s="465"/>
    </row>
    <row r="9" spans="7:42" s="463" customFormat="1" ht="26.4" customHeight="1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9" t="str">
        <f>IF(numberPr_ch="",IF(numberPr="","",numberPr),numberPr_ch)</f>
        <v>636</v>
      </c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664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</row>
    <row r="10" spans="7:42" s="463" customFormat="1" ht="32.4" customHeight="1">
      <c r="G10" s="464"/>
      <c r="H10" s="464"/>
      <c r="L10" s="462"/>
      <c r="M10" s="656" t="s">
        <v>576</v>
      </c>
      <c r="N10" s="657"/>
      <c r="O10" s="779" t="str">
        <f>IF(IstPub_ch="",IF(IstPub="","",IstPub),IstPub_ch)</f>
        <v>Постановление</v>
      </c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664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/>
    </row>
    <row r="11" spans="7:42" s="255" customFormat="1" ht="11.25" hidden="1" customHeight="1">
      <c r="G11" s="254"/>
      <c r="H11" s="254"/>
      <c r="L11" s="738"/>
      <c r="M11" s="738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</row>
    <row r="12" spans="7:42" s="255" customFormat="1">
      <c r="G12" s="254"/>
      <c r="H12" s="254"/>
      <c r="L12" s="211"/>
      <c r="M12" s="211"/>
      <c r="N12" s="211"/>
      <c r="O12" s="780"/>
      <c r="P12" s="780"/>
      <c r="Q12" s="780"/>
      <c r="R12" s="780"/>
      <c r="S12" s="780"/>
      <c r="T12" s="780"/>
      <c r="U12" s="780"/>
      <c r="V12" s="780" t="s">
        <v>3254</v>
      </c>
      <c r="W12" s="780"/>
      <c r="X12" s="780"/>
      <c r="Y12" s="780"/>
      <c r="Z12" s="780"/>
      <c r="AA12" s="780"/>
      <c r="AB12" s="780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</row>
    <row r="13" spans="7:42" ht="15" customHeight="1">
      <c r="J13" s="86"/>
      <c r="K13" s="86"/>
      <c r="L13" s="729" t="s">
        <v>510</v>
      </c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/>
      <c r="X13" s="729"/>
      <c r="Y13" s="729"/>
      <c r="Z13" s="729"/>
      <c r="AA13" s="729"/>
      <c r="AB13" s="729"/>
      <c r="AC13" s="729"/>
      <c r="AD13" s="729" t="s">
        <v>511</v>
      </c>
      <c r="AP13" s="35"/>
    </row>
    <row r="14" spans="7:42" ht="15" customHeight="1">
      <c r="J14" s="86"/>
      <c r="K14" s="86"/>
      <c r="L14" s="729" t="s">
        <v>95</v>
      </c>
      <c r="M14" s="729" t="s">
        <v>425</v>
      </c>
      <c r="N14" s="729"/>
      <c r="O14" s="776" t="s">
        <v>534</v>
      </c>
      <c r="P14" s="776"/>
      <c r="Q14" s="776"/>
      <c r="R14" s="776"/>
      <c r="S14" s="776"/>
      <c r="T14" s="776"/>
      <c r="U14" s="729" t="s">
        <v>344</v>
      </c>
      <c r="V14" s="776" t="s">
        <v>534</v>
      </c>
      <c r="W14" s="776"/>
      <c r="X14" s="776"/>
      <c r="Y14" s="776"/>
      <c r="Z14" s="776"/>
      <c r="AA14" s="776"/>
      <c r="AB14" s="729" t="s">
        <v>344</v>
      </c>
      <c r="AC14" s="774" t="s">
        <v>278</v>
      </c>
      <c r="AD14" s="729"/>
      <c r="AP14" s="35"/>
    </row>
    <row r="15" spans="7:42" ht="14.25" customHeight="1">
      <c r="J15" s="86"/>
      <c r="K15" s="86"/>
      <c r="L15" s="729"/>
      <c r="M15" s="729"/>
      <c r="N15" s="729"/>
      <c r="O15" s="251" t="s">
        <v>535</v>
      </c>
      <c r="P15" s="785" t="s">
        <v>274</v>
      </c>
      <c r="Q15" s="785"/>
      <c r="R15" s="739" t="s">
        <v>536</v>
      </c>
      <c r="S15" s="739"/>
      <c r="T15" s="739"/>
      <c r="U15" s="729"/>
      <c r="V15" s="685" t="s">
        <v>535</v>
      </c>
      <c r="W15" s="785" t="s">
        <v>274</v>
      </c>
      <c r="X15" s="785"/>
      <c r="Y15" s="739" t="s">
        <v>536</v>
      </c>
      <c r="Z15" s="739"/>
      <c r="AA15" s="739"/>
      <c r="AB15" s="729"/>
      <c r="AC15" s="774"/>
      <c r="AD15" s="729"/>
      <c r="AP15" s="35"/>
    </row>
    <row r="16" spans="7:42" ht="50.4" customHeight="1">
      <c r="J16" s="86"/>
      <c r="K16" s="86"/>
      <c r="L16" s="729"/>
      <c r="M16" s="729"/>
      <c r="N16" s="729"/>
      <c r="O16" s="435" t="s">
        <v>537</v>
      </c>
      <c r="P16" s="436" t="s">
        <v>538</v>
      </c>
      <c r="Q16" s="436" t="s">
        <v>405</v>
      </c>
      <c r="R16" s="437" t="s">
        <v>277</v>
      </c>
      <c r="S16" s="781" t="s">
        <v>276</v>
      </c>
      <c r="T16" s="781"/>
      <c r="U16" s="729"/>
      <c r="V16" s="689" t="s">
        <v>537</v>
      </c>
      <c r="W16" s="436" t="s">
        <v>538</v>
      </c>
      <c r="X16" s="436" t="s">
        <v>405</v>
      </c>
      <c r="Y16" s="686" t="s">
        <v>277</v>
      </c>
      <c r="Z16" s="781" t="s">
        <v>276</v>
      </c>
      <c r="AA16" s="781"/>
      <c r="AB16" s="729"/>
      <c r="AC16" s="774"/>
      <c r="AD16" s="729"/>
      <c r="AP16" s="35"/>
    </row>
    <row r="17" spans="1:42" ht="12" customHeight="1">
      <c r="J17" s="86"/>
      <c r="K17" s="248">
        <v>1</v>
      </c>
      <c r="L17" s="579" t="s">
        <v>96</v>
      </c>
      <c r="M17" s="579" t="s">
        <v>52</v>
      </c>
      <c r="N17" s="585" t="s">
        <v>52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3">
        <f ca="1">OFFSET(S17,0,-1)+1</f>
        <v>7</v>
      </c>
      <c r="T17" s="783"/>
      <c r="U17" s="580">
        <f ca="1">OFFSET(U17,0,-2)+1</f>
        <v>8</v>
      </c>
      <c r="V17" s="687">
        <f ca="1">OFFSET(V17,0,-1)+1</f>
        <v>9</v>
      </c>
      <c r="W17" s="687">
        <f ca="1">OFFSET(W17,0,-1)+1</f>
        <v>10</v>
      </c>
      <c r="X17" s="687">
        <f ca="1">OFFSET(X17,0,-1)+1</f>
        <v>11</v>
      </c>
      <c r="Y17" s="687">
        <f ca="1">OFFSET(Y17,0,-1)+1</f>
        <v>12</v>
      </c>
      <c r="Z17" s="783">
        <f ca="1">OFFSET(Z17,0,-1)+1</f>
        <v>13</v>
      </c>
      <c r="AA17" s="783"/>
      <c r="AB17" s="687">
        <f ca="1">OFFSET(AB17,0,-2)+1</f>
        <v>14</v>
      </c>
      <c r="AC17" s="586">
        <f ca="1">OFFSET(AC17,0,-1)</f>
        <v>14</v>
      </c>
      <c r="AD17" s="580">
        <f ca="1">OFFSET(AD17,0,-1)+1</f>
        <v>15</v>
      </c>
    </row>
    <row r="18" spans="1:42" ht="35.4" customHeight="1">
      <c r="A18" s="784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4" t="str">
        <f>IF('Перечень тарифов'!J21="","","" &amp; 'Перечень тарифов'!J21 &amp; "")</f>
        <v>Тариф на холодную воду питьевую</v>
      </c>
      <c r="P18" s="754"/>
      <c r="Q18" s="754"/>
      <c r="R18" s="754"/>
      <c r="S18" s="754"/>
      <c r="T18" s="754"/>
      <c r="U18" s="754"/>
      <c r="V18" s="754"/>
      <c r="W18" s="754"/>
      <c r="X18" s="754"/>
      <c r="Y18" s="754"/>
      <c r="Z18" s="754"/>
      <c r="AA18" s="754"/>
      <c r="AB18" s="754"/>
      <c r="AC18" s="754"/>
      <c r="AD18" s="600" t="s">
        <v>543</v>
      </c>
    </row>
    <row r="19" spans="1:42" hidden="1">
      <c r="A19" s="784"/>
      <c r="B19" s="784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82"/>
      <c r="P19" s="782"/>
      <c r="Q19" s="782"/>
      <c r="R19" s="782"/>
      <c r="S19" s="782"/>
      <c r="T19" s="782"/>
      <c r="U19" s="782"/>
      <c r="V19" s="782"/>
      <c r="W19" s="782"/>
      <c r="X19" s="782"/>
      <c r="Y19" s="782"/>
      <c r="Z19" s="782"/>
      <c r="AA19" s="782"/>
      <c r="AB19" s="782"/>
      <c r="AC19" s="782"/>
      <c r="AD19" s="286"/>
    </row>
    <row r="20" spans="1:42" hidden="1">
      <c r="A20" s="784"/>
      <c r="B20" s="784"/>
      <c r="C20" s="784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82"/>
      <c r="P20" s="782"/>
      <c r="Q20" s="782"/>
      <c r="R20" s="782"/>
      <c r="S20" s="782"/>
      <c r="T20" s="782"/>
      <c r="U20" s="782"/>
      <c r="V20" s="782"/>
      <c r="W20" s="782"/>
      <c r="X20" s="782"/>
      <c r="Y20" s="782"/>
      <c r="Z20" s="782"/>
      <c r="AA20" s="782"/>
      <c r="AB20" s="782"/>
      <c r="AC20" s="782"/>
      <c r="AD20" s="286"/>
    </row>
    <row r="21" spans="1:42" ht="65.400000000000006" customHeight="1">
      <c r="A21" s="784"/>
      <c r="B21" s="784"/>
      <c r="C21" s="784"/>
      <c r="D21" s="784">
        <v>1</v>
      </c>
      <c r="E21" s="342"/>
      <c r="F21" s="342"/>
      <c r="G21" s="342"/>
      <c r="H21" s="342"/>
      <c r="I21" s="780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78" t="s">
        <v>3253</v>
      </c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286" t="s">
        <v>683</v>
      </c>
    </row>
    <row r="22" spans="1:42" ht="73.2" customHeight="1">
      <c r="A22" s="784"/>
      <c r="B22" s="784"/>
      <c r="C22" s="784"/>
      <c r="D22" s="784"/>
      <c r="E22" s="784">
        <v>1</v>
      </c>
      <c r="F22" s="342"/>
      <c r="G22" s="342"/>
      <c r="H22" s="342"/>
      <c r="I22" s="780"/>
      <c r="J22" s="780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7" t="s">
        <v>717</v>
      </c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286" t="s">
        <v>545</v>
      </c>
      <c r="AF22" s="317" t="str">
        <f>strCheckUnique(AG22:AG25)</f>
        <v/>
      </c>
      <c r="AH22" s="317"/>
    </row>
    <row r="23" spans="1:42" ht="94.8" customHeight="1">
      <c r="A23" s="784"/>
      <c r="B23" s="784"/>
      <c r="C23" s="784"/>
      <c r="D23" s="784"/>
      <c r="E23" s="784"/>
      <c r="F23" s="340">
        <v>1</v>
      </c>
      <c r="G23" s="340"/>
      <c r="H23" s="340"/>
      <c r="I23" s="780"/>
      <c r="J23" s="780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299"/>
      <c r="O23" s="692">
        <v>30.84</v>
      </c>
      <c r="P23" s="192"/>
      <c r="Q23" s="192"/>
      <c r="R23" s="775" t="s">
        <v>2461</v>
      </c>
      <c r="S23" s="786" t="s">
        <v>87</v>
      </c>
      <c r="T23" s="775" t="s">
        <v>3255</v>
      </c>
      <c r="U23" s="786" t="s">
        <v>87</v>
      </c>
      <c r="V23" s="692">
        <v>31.76</v>
      </c>
      <c r="W23" s="192"/>
      <c r="X23" s="192"/>
      <c r="Y23" s="775" t="s">
        <v>3256</v>
      </c>
      <c r="Z23" s="786" t="s">
        <v>87</v>
      </c>
      <c r="AA23" s="775" t="s">
        <v>3257</v>
      </c>
      <c r="AB23" s="786" t="s">
        <v>88</v>
      </c>
      <c r="AC23" s="282"/>
      <c r="AD23" s="771" t="s">
        <v>546</v>
      </c>
      <c r="AE23" s="298" t="str">
        <f>strCheckDate(O24:AC24)</f>
        <v/>
      </c>
      <c r="AF23" s="317"/>
      <c r="AG23" s="317" t="str">
        <f>IF(M23="","",M23 )</f>
        <v/>
      </c>
      <c r="AH23" s="317"/>
      <c r="AI23" s="317"/>
      <c r="AJ23" s="317"/>
    </row>
    <row r="24" spans="1:42" ht="14.25" hidden="1" customHeight="1">
      <c r="A24" s="784"/>
      <c r="B24" s="784"/>
      <c r="C24" s="784"/>
      <c r="D24" s="784"/>
      <c r="E24" s="784"/>
      <c r="F24" s="340"/>
      <c r="G24" s="340"/>
      <c r="H24" s="340"/>
      <c r="I24" s="780"/>
      <c r="J24" s="780"/>
      <c r="K24" s="344"/>
      <c r="L24" s="171"/>
      <c r="M24" s="205"/>
      <c r="N24" s="299"/>
      <c r="O24" s="299"/>
      <c r="P24" s="296"/>
      <c r="Q24" s="297" t="str">
        <f>R23 &amp; "-" &amp; T23</f>
        <v>01.01.2020-30.06.2020</v>
      </c>
      <c r="R24" s="775"/>
      <c r="S24" s="786"/>
      <c r="T24" s="788"/>
      <c r="U24" s="786"/>
      <c r="V24" s="299"/>
      <c r="W24" s="296"/>
      <c r="X24" s="297" t="str">
        <f>Y23 &amp; "-" &amp; AA23</f>
        <v>01.07.2020-31.12.2020</v>
      </c>
      <c r="Y24" s="775"/>
      <c r="Z24" s="786"/>
      <c r="AA24" s="788"/>
      <c r="AB24" s="786"/>
      <c r="AC24" s="282"/>
      <c r="AD24" s="772"/>
      <c r="AF24" s="317"/>
      <c r="AG24" s="317"/>
      <c r="AH24" s="317"/>
      <c r="AI24" s="317"/>
      <c r="AJ24" s="317"/>
    </row>
    <row r="25" spans="1:42" customFormat="1" ht="65.400000000000006" customHeight="1">
      <c r="A25" s="784"/>
      <c r="B25" s="784"/>
      <c r="C25" s="784"/>
      <c r="D25" s="784"/>
      <c r="E25" s="784"/>
      <c r="F25" s="340"/>
      <c r="G25" s="340"/>
      <c r="H25" s="340"/>
      <c r="I25" s="780"/>
      <c r="J25" s="780"/>
      <c r="K25" s="201"/>
      <c r="L25" s="112"/>
      <c r="M25" s="175" t="s">
        <v>427</v>
      </c>
      <c r="N25" s="164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86"/>
      <c r="AD25" s="773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</row>
    <row r="26" spans="1:42" ht="79.8" customHeight="1">
      <c r="A26" s="784"/>
      <c r="B26" s="784"/>
      <c r="C26" s="784"/>
      <c r="D26" s="784"/>
      <c r="E26" s="784">
        <v>2</v>
      </c>
      <c r="F26" s="688"/>
      <c r="G26" s="688"/>
      <c r="H26" s="688"/>
      <c r="I26" s="780"/>
      <c r="J26" s="780" t="s">
        <v>3254</v>
      </c>
      <c r="K26" s="101"/>
      <c r="L26" s="690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89" t="s">
        <v>307</v>
      </c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C26" s="791"/>
      <c r="AD26" s="286" t="s">
        <v>545</v>
      </c>
      <c r="AF26" s="317" t="str">
        <f>strCheckUnique(AG26:AG29)</f>
        <v/>
      </c>
      <c r="AH26" s="317"/>
    </row>
    <row r="27" spans="1:42" ht="136.19999999999999" customHeight="1">
      <c r="A27" s="784"/>
      <c r="B27" s="784"/>
      <c r="C27" s="784"/>
      <c r="D27" s="784"/>
      <c r="E27" s="784"/>
      <c r="F27" s="340">
        <v>1</v>
      </c>
      <c r="G27" s="340"/>
      <c r="H27" s="340"/>
      <c r="I27" s="780"/>
      <c r="J27" s="780"/>
      <c r="K27" s="344"/>
      <c r="L27" s="690" t="str">
        <f>mergeValue(A27) &amp;"."&amp; mergeValue(B27)&amp;"."&amp; mergeValue(C27)&amp;"."&amp; mergeValue(D27)&amp;"."&amp; mergeValue(E27)&amp;"."&amp; mergeValue(F27)</f>
        <v>1.1.1.1.2.1</v>
      </c>
      <c r="M27" s="646"/>
      <c r="N27" s="299"/>
      <c r="O27" s="692">
        <v>25.7</v>
      </c>
      <c r="P27" s="192"/>
      <c r="Q27" s="192"/>
      <c r="R27" s="775" t="s">
        <v>2461</v>
      </c>
      <c r="S27" s="786" t="s">
        <v>87</v>
      </c>
      <c r="T27" s="775" t="s">
        <v>3255</v>
      </c>
      <c r="U27" s="786" t="s">
        <v>87</v>
      </c>
      <c r="V27" s="692">
        <v>26.47</v>
      </c>
      <c r="W27" s="192"/>
      <c r="X27" s="192"/>
      <c r="Y27" s="775" t="s">
        <v>3256</v>
      </c>
      <c r="Z27" s="786" t="s">
        <v>87</v>
      </c>
      <c r="AA27" s="775" t="s">
        <v>3257</v>
      </c>
      <c r="AB27" s="786" t="s">
        <v>88</v>
      </c>
      <c r="AC27" s="282"/>
      <c r="AD27" s="771" t="s">
        <v>546</v>
      </c>
      <c r="AE27" s="298" t="str">
        <f>strCheckDate(O28:AC28)</f>
        <v/>
      </c>
      <c r="AF27" s="317"/>
      <c r="AG27" s="317" t="str">
        <f>IF(M27="","",M27 )</f>
        <v/>
      </c>
      <c r="AH27" s="317"/>
      <c r="AI27" s="317"/>
      <c r="AJ27" s="317"/>
    </row>
    <row r="28" spans="1:42" ht="14.25" hidden="1" customHeight="1">
      <c r="A28" s="784"/>
      <c r="B28" s="784"/>
      <c r="C28" s="784"/>
      <c r="D28" s="784"/>
      <c r="E28" s="784"/>
      <c r="F28" s="340"/>
      <c r="G28" s="340"/>
      <c r="H28" s="340"/>
      <c r="I28" s="780"/>
      <c r="J28" s="780"/>
      <c r="K28" s="344"/>
      <c r="L28" s="171"/>
      <c r="M28" s="205"/>
      <c r="N28" s="299"/>
      <c r="O28" s="299"/>
      <c r="P28" s="296"/>
      <c r="Q28" s="297" t="str">
        <f>R27 &amp; "-" &amp; T27</f>
        <v>01.01.2020-30.06.2020</v>
      </c>
      <c r="R28" s="775"/>
      <c r="S28" s="786"/>
      <c r="T28" s="788"/>
      <c r="U28" s="786"/>
      <c r="V28" s="299"/>
      <c r="W28" s="296"/>
      <c r="X28" s="297" t="str">
        <f>Y27 &amp; "-" &amp; AA27</f>
        <v>01.07.2020-31.12.2020</v>
      </c>
      <c r="Y28" s="775"/>
      <c r="Z28" s="786"/>
      <c r="AA28" s="788"/>
      <c r="AB28" s="786"/>
      <c r="AC28" s="282"/>
      <c r="AD28" s="772"/>
      <c r="AF28" s="317"/>
      <c r="AG28" s="317"/>
      <c r="AH28" s="317"/>
      <c r="AI28" s="317"/>
      <c r="AJ28" s="317"/>
    </row>
    <row r="29" spans="1:42" customFormat="1" ht="15" customHeight="1">
      <c r="A29" s="784"/>
      <c r="B29" s="784"/>
      <c r="C29" s="784"/>
      <c r="D29" s="784"/>
      <c r="E29" s="784"/>
      <c r="F29" s="340"/>
      <c r="G29" s="340"/>
      <c r="H29" s="340"/>
      <c r="I29" s="780"/>
      <c r="J29" s="780"/>
      <c r="K29" s="201"/>
      <c r="L29" s="112"/>
      <c r="M29" s="175" t="s">
        <v>427</v>
      </c>
      <c r="N29" s="164"/>
      <c r="O29" s="157"/>
      <c r="P29" s="157"/>
      <c r="Q29" s="157"/>
      <c r="R29" s="262"/>
      <c r="S29" s="198"/>
      <c r="T29" s="198"/>
      <c r="U29" s="198"/>
      <c r="V29" s="157"/>
      <c r="W29" s="157"/>
      <c r="X29" s="157"/>
      <c r="Y29" s="262"/>
      <c r="Z29" s="198"/>
      <c r="AA29" s="198"/>
      <c r="AB29" s="198"/>
      <c r="AC29" s="186"/>
      <c r="AD29" s="773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</row>
    <row r="30" spans="1:42" customFormat="1">
      <c r="A30" s="784"/>
      <c r="B30" s="784"/>
      <c r="C30" s="784"/>
      <c r="D30" s="784"/>
      <c r="E30" s="340"/>
      <c r="F30" s="342"/>
      <c r="G30" s="342"/>
      <c r="H30" s="342"/>
      <c r="I30" s="780"/>
      <c r="J30" s="85"/>
      <c r="K30" s="201"/>
      <c r="L30" s="112"/>
      <c r="M30" s="164" t="s">
        <v>13</v>
      </c>
      <c r="N30" s="163"/>
      <c r="O30" s="157"/>
      <c r="P30" s="157"/>
      <c r="Q30" s="157"/>
      <c r="R30" s="262"/>
      <c r="S30" s="198"/>
      <c r="T30" s="198"/>
      <c r="U30" s="197"/>
      <c r="V30" s="157"/>
      <c r="W30" s="157"/>
      <c r="X30" s="157"/>
      <c r="Y30" s="262"/>
      <c r="Z30" s="198"/>
      <c r="AA30" s="198"/>
      <c r="AB30" s="197"/>
      <c r="AC30" s="198"/>
      <c r="AD30" s="186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</row>
    <row r="31" spans="1:42" customFormat="1">
      <c r="A31" s="784"/>
      <c r="B31" s="784"/>
      <c r="C31" s="784"/>
      <c r="D31" s="340"/>
      <c r="E31" s="345"/>
      <c r="F31" s="342"/>
      <c r="G31" s="342"/>
      <c r="H31" s="342"/>
      <c r="I31" s="201"/>
      <c r="J31" s="85"/>
      <c r="K31" s="180"/>
      <c r="L31" s="112"/>
      <c r="M31" s="163" t="s">
        <v>428</v>
      </c>
      <c r="N31" s="162"/>
      <c r="O31" s="157"/>
      <c r="P31" s="157"/>
      <c r="Q31" s="157"/>
      <c r="R31" s="262"/>
      <c r="S31" s="198"/>
      <c r="T31" s="198"/>
      <c r="U31" s="197"/>
      <c r="V31" s="157"/>
      <c r="W31" s="157"/>
      <c r="X31" s="157"/>
      <c r="Y31" s="262"/>
      <c r="Z31" s="198"/>
      <c r="AA31" s="198"/>
      <c r="AB31" s="197"/>
      <c r="AC31" s="198"/>
      <c r="AD31" s="186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</row>
    <row r="32" spans="1:42" ht="3" customHeight="1">
      <c r="AP32" s="35"/>
    </row>
    <row r="33" spans="13:42" ht="48.9" customHeight="1">
      <c r="M33" s="764" t="s">
        <v>706</v>
      </c>
      <c r="N33" s="764"/>
      <c r="O33" s="764"/>
      <c r="P33" s="764"/>
      <c r="Q33" s="764"/>
      <c r="R33" s="764"/>
      <c r="S33" s="764"/>
      <c r="T33" s="764"/>
      <c r="U33" s="764"/>
      <c r="V33" s="764"/>
      <c r="W33" s="764"/>
      <c r="X33" s="764"/>
      <c r="Y33" s="764"/>
      <c r="Z33" s="764"/>
      <c r="AA33" s="764"/>
      <c r="AB33" s="764"/>
      <c r="AC33" s="764"/>
      <c r="AP33" s="35"/>
    </row>
  </sheetData>
  <sheetProtection password="FA9C" sheet="1" objects="1" scenarios="1" formatColumns="0" formatRows="0"/>
  <dataConsolidate leftLabels="1"/>
  <mergeCells count="60">
    <mergeCell ref="M33:AC33"/>
    <mergeCell ref="L5:U5"/>
    <mergeCell ref="L14:L16"/>
    <mergeCell ref="M14:M16"/>
    <mergeCell ref="L11:M11"/>
    <mergeCell ref="U14:U16"/>
    <mergeCell ref="O22:AC22"/>
    <mergeCell ref="L13:AC13"/>
    <mergeCell ref="N14:N16"/>
    <mergeCell ref="O7:AC7"/>
    <mergeCell ref="T23:T24"/>
    <mergeCell ref="U23:U24"/>
    <mergeCell ref="S16:T16"/>
    <mergeCell ref="O21:AC21"/>
    <mergeCell ref="S17:T17"/>
    <mergeCell ref="P15:Q15"/>
    <mergeCell ref="AD13:AD16"/>
    <mergeCell ref="O19:AC19"/>
    <mergeCell ref="E22:E25"/>
    <mergeCell ref="O18:AC18"/>
    <mergeCell ref="AD23:AD25"/>
    <mergeCell ref="R23:R24"/>
    <mergeCell ref="S23:S24"/>
    <mergeCell ref="O8:AC8"/>
    <mergeCell ref="O9:AC9"/>
    <mergeCell ref="O10:AC10"/>
    <mergeCell ref="J22:J25"/>
    <mergeCell ref="A18:A31"/>
    <mergeCell ref="B19:B31"/>
    <mergeCell ref="C20:C31"/>
    <mergeCell ref="D21:D30"/>
    <mergeCell ref="I21:I30"/>
    <mergeCell ref="O12:U12"/>
    <mergeCell ref="AC14:AC16"/>
    <mergeCell ref="O14:T14"/>
    <mergeCell ref="R15:T15"/>
    <mergeCell ref="O20:AC20"/>
    <mergeCell ref="E26:E29"/>
    <mergeCell ref="J26:J29"/>
    <mergeCell ref="O26:AC26"/>
    <mergeCell ref="R27:R28"/>
    <mergeCell ref="S27:S28"/>
    <mergeCell ref="T27:T28"/>
    <mergeCell ref="U27:U28"/>
    <mergeCell ref="AD27:AD29"/>
    <mergeCell ref="V12:AB12"/>
    <mergeCell ref="V14:AA14"/>
    <mergeCell ref="AB14:AB16"/>
    <mergeCell ref="W15:X15"/>
    <mergeCell ref="Y15:AA15"/>
    <mergeCell ref="Z16:AA16"/>
    <mergeCell ref="Z17:AA17"/>
    <mergeCell ref="Y23:Y24"/>
    <mergeCell ref="Z23:Z24"/>
    <mergeCell ref="AA23:AA24"/>
    <mergeCell ref="AB23:AB24"/>
    <mergeCell ref="Y27:Y28"/>
    <mergeCell ref="Z27:Z28"/>
    <mergeCell ref="AA27:AA28"/>
    <mergeCell ref="AB27:AB28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D7:AD10 O21:AC21">
      <formula1>900</formula1>
    </dataValidation>
    <dataValidation allowBlank="1" sqref="S25 S29:S31 Z25 Z29:Z31"/>
    <dataValidation allowBlank="1" promptTitle="checkPeriodRange" sqref="Q24 Q28 X28 X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 Y27 AA27:AA28 Y23 AA23:AA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">
      <formula1>900</formula1>
    </dataValidation>
    <dataValidation type="list" allowBlank="1" showInputMessage="1" showErrorMessage="1" errorTitle="Ошибка" error="Выберите значение из списка" sqref="O22 O26 V22 V26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7:U28 S27:S28 U23:U24 AB27:AB28 Z27:Z28 Z23:Z24 AB23:AB24"/>
    <dataValidation type="decimal" allowBlank="1" showErrorMessage="1" errorTitle="Ошибка" error="Допускается ввод только действительных чисел!" sqref="O23 O27 V27 V23">
      <formula1>-9.99999999999999E+23</formula1>
      <formula2>9.99999999999999E+23</formula2>
    </dataValidation>
  </dataValidations>
  <printOptions horizontalCentered="1" verticalCentered="1"/>
  <pageMargins left="0" right="0" top="0.98425196850393704" bottom="0" header="0" footer="0.78740157480314965"/>
  <pageSetup paperSize="9" scale="70" fitToHeight="0" orientation="landscape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20" hidden="1" customWidth="1"/>
    <col min="2" max="4" width="3.75" style="298" hidden="1" customWidth="1"/>
    <col min="5" max="5" width="3.75" style="87" customWidth="1"/>
    <col min="6" max="6" width="9.75" style="35" customWidth="1"/>
    <col min="7" max="7" width="37.75" style="35" customWidth="1"/>
    <col min="8" max="8" width="66.875" style="35" customWidth="1"/>
    <col min="9" max="9" width="115.75" style="35" customWidth="1"/>
    <col min="10" max="11" width="10.625" style="298"/>
    <col min="12" max="12" width="11.125" style="298" customWidth="1"/>
    <col min="13" max="20" width="10.625" style="298"/>
    <col min="21" max="16384" width="10.625" style="35"/>
  </cols>
  <sheetData>
    <row r="1" spans="1:20" ht="3" customHeight="1">
      <c r="A1" s="320" t="s">
        <v>211</v>
      </c>
    </row>
    <row r="2" spans="1:20" ht="22.2">
      <c r="F2" s="765" t="s">
        <v>566</v>
      </c>
      <c r="G2" s="766"/>
      <c r="H2" s="767"/>
      <c r="I2" s="593"/>
    </row>
    <row r="3" spans="1:20" ht="3" customHeight="1"/>
    <row r="4" spans="1:20" s="255" customFormat="1" ht="11.4">
      <c r="A4" s="319"/>
      <c r="B4" s="319"/>
      <c r="C4" s="319"/>
      <c r="D4" s="319"/>
      <c r="F4" s="729" t="s">
        <v>510</v>
      </c>
      <c r="G4" s="729"/>
      <c r="H4" s="729"/>
      <c r="I4" s="768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600000000000001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17.12.2019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.6">
      <c r="A8" s="769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8">
      <c r="A9" s="769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8">
      <c r="A10" s="769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600000000000001">
      <c r="A11" s="769"/>
      <c r="B11" s="769">
        <v>1</v>
      </c>
      <c r="C11" s="479"/>
      <c r="D11" s="479"/>
      <c r="F11" s="469" t="str">
        <f>"4."&amp;mergeValue(A11) &amp;"."&amp;mergeValue(B11)</f>
        <v>4.1.1</v>
      </c>
      <c r="G11" s="461" t="s">
        <v>678</v>
      </c>
      <c r="H11" s="454" t="str">
        <f>IF(region_name="","",region_name)</f>
        <v>Республика Башкортостан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8">
      <c r="A12" s="769"/>
      <c r="B12" s="769"/>
      <c r="C12" s="769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9"/>
      <c r="B13" s="769"/>
      <c r="C13" s="769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70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600000000000001">
      <c r="A14" s="769"/>
      <c r="B14" s="769"/>
      <c r="C14" s="769"/>
      <c r="D14" s="479"/>
      <c r="F14" s="473"/>
      <c r="G14" s="163" t="s">
        <v>4</v>
      </c>
      <c r="H14" s="478"/>
      <c r="I14" s="770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600000000000001">
      <c r="A15" s="769"/>
      <c r="B15" s="769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600000000000001">
      <c r="A16" s="769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600000000000001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4" t="s">
        <v>679</v>
      </c>
      <c r="H19" s="764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625" defaultRowHeight="13.8"/>
  <cols>
    <col min="1" max="6" width="0" style="35" hidden="1" customWidth="1"/>
    <col min="7" max="7" width="9.125" style="96" hidden="1" customWidth="1"/>
    <col min="8" max="8" width="2" style="96" hidden="1" customWidth="1"/>
    <col min="9" max="9" width="3.75" style="96" hidden="1" customWidth="1"/>
    <col min="10" max="10" width="3.75" style="87" hidden="1" customWidth="1"/>
    <col min="11" max="11" width="3.75" style="87" customWidth="1"/>
    <col min="12" max="12" width="12.75" style="35" customWidth="1"/>
    <col min="13" max="13" width="47.375" style="35" customWidth="1"/>
    <col min="14" max="15" width="3.75" style="35" customWidth="1"/>
    <col min="16" max="16" width="4.125" style="35" customWidth="1"/>
    <col min="17" max="17" width="18.125" style="35" customWidth="1"/>
    <col min="18" max="20" width="3.75" style="35" customWidth="1"/>
    <col min="21" max="21" width="12.875" style="35" customWidth="1"/>
    <col min="22" max="24" width="3.75" style="35" customWidth="1"/>
    <col min="25" max="25" width="12.875" style="35" customWidth="1"/>
    <col min="26" max="28" width="3.75" style="35" customWidth="1"/>
    <col min="29" max="29" width="12.875" style="35" customWidth="1"/>
    <col min="30" max="33" width="21.375" style="35" customWidth="1"/>
    <col min="34" max="34" width="11.75" style="35" customWidth="1"/>
    <col min="35" max="35" width="3.75" style="35" customWidth="1"/>
    <col min="36" max="36" width="11.75" style="35" customWidth="1"/>
    <col min="37" max="37" width="8.625" style="35" hidden="1" customWidth="1"/>
    <col min="38" max="38" width="4.625" style="35" customWidth="1"/>
    <col min="39" max="39" width="115.75" style="35" customWidth="1"/>
    <col min="40" max="41" width="10.625" style="298"/>
    <col min="42" max="42" width="13.375" style="298" customWidth="1"/>
    <col min="43" max="50" width="10.625" style="298"/>
    <col min="51" max="16384" width="10.6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2">
      <c r="J5" s="86"/>
      <c r="K5" s="86"/>
      <c r="L5" s="815" t="s">
        <v>686</v>
      </c>
      <c r="M5" s="815"/>
      <c r="N5" s="815"/>
      <c r="O5" s="815"/>
      <c r="P5" s="815"/>
      <c r="Q5" s="815"/>
      <c r="R5" s="815"/>
      <c r="S5" s="815"/>
      <c r="T5" s="815"/>
      <c r="U5" s="815"/>
      <c r="V5" s="595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3" customFormat="1" ht="22.8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9" t="str">
        <f>IF(NameOrPr_ch="",IF(NameOrPr="","",NameOrPr),NameOrPr_ch)</f>
        <v>Государственный комитет Республики Башкортостан по тарифам</v>
      </c>
      <c r="O7" s="779"/>
      <c r="P7" s="779"/>
      <c r="Q7" s="779"/>
      <c r="R7" s="779"/>
      <c r="S7" s="779"/>
      <c r="T7" s="779"/>
      <c r="U7" s="779"/>
      <c r="V7" s="664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50" s="463" customFormat="1" ht="18.600000000000001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9" t="str">
        <f>IF(datePr_ch="",IF(datePr="","",datePr),datePr_ch)</f>
        <v>12.12.2019</v>
      </c>
      <c r="O8" s="779"/>
      <c r="P8" s="779"/>
      <c r="Q8" s="779"/>
      <c r="R8" s="779"/>
      <c r="S8" s="779"/>
      <c r="T8" s="779"/>
      <c r="U8" s="779"/>
      <c r="V8" s="664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50" s="463" customFormat="1" ht="18.600000000000001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9" t="str">
        <f>IF(numberPr_ch="",IF(numberPr="","",numberPr),numberPr_ch)</f>
        <v>636</v>
      </c>
      <c r="O9" s="779"/>
      <c r="P9" s="779"/>
      <c r="Q9" s="779"/>
      <c r="R9" s="779"/>
      <c r="S9" s="779"/>
      <c r="T9" s="779"/>
      <c r="U9" s="779"/>
      <c r="V9" s="664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50" s="463" customFormat="1" ht="18.600000000000001">
      <c r="G10" s="464"/>
      <c r="H10" s="464"/>
      <c r="L10" s="462"/>
      <c r="M10" s="656" t="s">
        <v>576</v>
      </c>
      <c r="N10" s="779" t="str">
        <f>IF(IstPub_ch="",IF(IstPub="","",IstPub),IstPub_ch)</f>
        <v>Постановление</v>
      </c>
      <c r="O10" s="779"/>
      <c r="P10" s="779"/>
      <c r="Q10" s="779"/>
      <c r="R10" s="779"/>
      <c r="S10" s="779"/>
      <c r="T10" s="779"/>
      <c r="U10" s="779"/>
      <c r="V10" s="664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50" s="319" customFormat="1" ht="9.75" hidden="1" customHeight="1">
      <c r="L11" s="797"/>
      <c r="M11" s="797"/>
      <c r="N11" s="338"/>
      <c r="O11" s="338"/>
      <c r="P11" s="338"/>
      <c r="Q11" s="338"/>
      <c r="R11" s="338"/>
      <c r="S11" s="798"/>
      <c r="T11" s="798"/>
      <c r="U11" s="798"/>
      <c r="V11" s="798"/>
      <c r="W11" s="798"/>
      <c r="X11" s="798"/>
      <c r="Y11" s="316"/>
      <c r="AD11" s="319" t="s">
        <v>438</v>
      </c>
      <c r="AE11" s="319" t="s">
        <v>439</v>
      </c>
      <c r="AF11" s="319" t="s">
        <v>438</v>
      </c>
      <c r="AG11" s="319" t="s">
        <v>439</v>
      </c>
    </row>
    <row r="12" spans="7:50" s="255" customFormat="1" ht="11.4" hidden="1">
      <c r="G12" s="254"/>
      <c r="H12" s="254"/>
      <c r="L12" s="738"/>
      <c r="M12" s="738"/>
      <c r="N12" s="211"/>
      <c r="O12" s="211"/>
      <c r="P12" s="211"/>
      <c r="Q12" s="211"/>
      <c r="R12" s="211"/>
      <c r="S12" s="799"/>
      <c r="T12" s="799"/>
      <c r="U12" s="799"/>
      <c r="V12" s="799"/>
      <c r="W12" s="799"/>
      <c r="X12" s="799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92"/>
      <c r="T13" s="792"/>
      <c r="U13" s="792"/>
      <c r="V13" s="792"/>
      <c r="W13" s="792"/>
      <c r="X13" s="792"/>
      <c r="Y13" s="417"/>
      <c r="AD13" s="792"/>
      <c r="AE13" s="792"/>
      <c r="AF13" s="792"/>
      <c r="AG13" s="792"/>
      <c r="AH13" s="792"/>
      <c r="AI13" s="792"/>
      <c r="AJ13" s="792"/>
      <c r="AK13" s="792"/>
    </row>
    <row r="14" spans="7:50">
      <c r="J14" s="86"/>
      <c r="K14" s="86"/>
      <c r="L14" s="793" t="s">
        <v>510</v>
      </c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3"/>
      <c r="AA14" s="793"/>
      <c r="AB14" s="793"/>
      <c r="AC14" s="793"/>
      <c r="AD14" s="793"/>
      <c r="AE14" s="793"/>
      <c r="AF14" s="793"/>
      <c r="AG14" s="793"/>
      <c r="AH14" s="793"/>
      <c r="AI14" s="793"/>
      <c r="AJ14" s="793"/>
      <c r="AK14" s="793"/>
      <c r="AL14" s="793"/>
      <c r="AM14" s="729" t="s">
        <v>511</v>
      </c>
    </row>
    <row r="15" spans="7:50" ht="14.25" customHeight="1">
      <c r="J15" s="86"/>
      <c r="K15" s="86"/>
      <c r="L15" s="793" t="s">
        <v>95</v>
      </c>
      <c r="M15" s="793" t="s">
        <v>547</v>
      </c>
      <c r="N15" s="793" t="s">
        <v>434</v>
      </c>
      <c r="O15" s="793"/>
      <c r="P15" s="793"/>
      <c r="Q15" s="793"/>
      <c r="R15" s="794" t="s">
        <v>406</v>
      </c>
      <c r="S15" s="794"/>
      <c r="T15" s="794"/>
      <c r="U15" s="794"/>
      <c r="V15" s="794" t="s">
        <v>435</v>
      </c>
      <c r="W15" s="794"/>
      <c r="X15" s="794"/>
      <c r="Y15" s="794"/>
      <c r="Z15" s="794" t="s">
        <v>409</v>
      </c>
      <c r="AA15" s="794"/>
      <c r="AB15" s="794"/>
      <c r="AC15" s="794"/>
      <c r="AD15" s="794" t="s">
        <v>534</v>
      </c>
      <c r="AE15" s="794"/>
      <c r="AF15" s="794"/>
      <c r="AG15" s="794"/>
      <c r="AH15" s="794"/>
      <c r="AI15" s="794"/>
      <c r="AJ15" s="794"/>
      <c r="AK15" s="793" t="s">
        <v>344</v>
      </c>
      <c r="AL15" s="774" t="s">
        <v>278</v>
      </c>
      <c r="AM15" s="729"/>
    </row>
    <row r="16" spans="7:50" ht="26.25" customHeight="1">
      <c r="J16" s="86"/>
      <c r="K16" s="86"/>
      <c r="L16" s="793"/>
      <c r="M16" s="793"/>
      <c r="N16" s="793"/>
      <c r="O16" s="793"/>
      <c r="P16" s="793"/>
      <c r="Q16" s="793"/>
      <c r="R16" s="794"/>
      <c r="S16" s="794"/>
      <c r="T16" s="794"/>
      <c r="U16" s="794"/>
      <c r="V16" s="794"/>
      <c r="W16" s="794"/>
      <c r="X16" s="794"/>
      <c r="Y16" s="794"/>
      <c r="Z16" s="794"/>
      <c r="AA16" s="794"/>
      <c r="AB16" s="794"/>
      <c r="AC16" s="794"/>
      <c r="AD16" s="794" t="s">
        <v>436</v>
      </c>
      <c r="AE16" s="794"/>
      <c r="AF16" s="729" t="s">
        <v>437</v>
      </c>
      <c r="AG16" s="729"/>
      <c r="AH16" s="796" t="s">
        <v>536</v>
      </c>
      <c r="AI16" s="796"/>
      <c r="AJ16" s="796"/>
      <c r="AK16" s="793"/>
      <c r="AL16" s="774"/>
      <c r="AM16" s="729"/>
    </row>
    <row r="17" spans="1:53" ht="14.25" customHeight="1">
      <c r="J17" s="86"/>
      <c r="K17" s="86"/>
      <c r="L17" s="793"/>
      <c r="M17" s="793"/>
      <c r="N17" s="793"/>
      <c r="O17" s="793"/>
      <c r="P17" s="793"/>
      <c r="Q17" s="793"/>
      <c r="R17" s="794"/>
      <c r="S17" s="794"/>
      <c r="T17" s="794"/>
      <c r="U17" s="794"/>
      <c r="V17" s="794"/>
      <c r="W17" s="794"/>
      <c r="X17" s="794"/>
      <c r="Y17" s="794"/>
      <c r="Z17" s="794"/>
      <c r="AA17" s="794"/>
      <c r="AB17" s="794"/>
      <c r="AC17" s="794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407</v>
      </c>
      <c r="AI17" s="795" t="s">
        <v>408</v>
      </c>
      <c r="AJ17" s="795"/>
      <c r="AK17" s="793"/>
      <c r="AL17" s="774"/>
      <c r="AM17" s="729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83">
        <f ca="1">OFFSET(N18,0,-1)+1</f>
        <v>3</v>
      </c>
      <c r="O18" s="783"/>
      <c r="P18" s="783"/>
      <c r="Q18" s="783"/>
      <c r="R18" s="783">
        <f ca="1">OFFSET(R18,0,-4)+1</f>
        <v>4</v>
      </c>
      <c r="S18" s="783"/>
      <c r="T18" s="783"/>
      <c r="U18" s="783"/>
      <c r="V18" s="783">
        <f ca="1">OFFSET(V18,0,-4)+1</f>
        <v>5</v>
      </c>
      <c r="W18" s="783"/>
      <c r="X18" s="783"/>
      <c r="Y18" s="783"/>
      <c r="Z18" s="581"/>
      <c r="AA18" s="581"/>
      <c r="AB18" s="581">
        <f ca="1">OFFSET(V18,0,0)+1</f>
        <v>6</v>
      </c>
      <c r="AC18" s="582">
        <f ca="1">AB18</f>
        <v>6</v>
      </c>
      <c r="AD18" s="580">
        <f ca="1">OFFSET(AD18,0,-1)+1</f>
        <v>7</v>
      </c>
      <c r="AE18" s="580">
        <f t="shared" ref="AE18:AJ18" ca="1" si="0">OFFSET(AE18,0,-1)+1</f>
        <v>8</v>
      </c>
      <c r="AF18" s="580">
        <f t="shared" ca="1" si="0"/>
        <v>9</v>
      </c>
      <c r="AG18" s="580">
        <f t="shared" ca="1" si="0"/>
        <v>10</v>
      </c>
      <c r="AH18" s="580">
        <f t="shared" ca="1" si="0"/>
        <v>11</v>
      </c>
      <c r="AI18" s="580">
        <f t="shared" ca="1" si="0"/>
        <v>12</v>
      </c>
      <c r="AJ18" s="580">
        <f t="shared" ca="1" si="0"/>
        <v>13</v>
      </c>
      <c r="AK18" s="580">
        <f ca="1">OFFSET(AK18,0,-1)+1</f>
        <v>14</v>
      </c>
      <c r="AL18" s="583"/>
      <c r="AM18" s="580">
        <v>15</v>
      </c>
    </row>
    <row r="19" spans="1:53" ht="22.8">
      <c r="A19" s="800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1">
        <f>mergeValue(A19)</f>
        <v>1</v>
      </c>
      <c r="M19" s="578" t="s">
        <v>23</v>
      </c>
      <c r="N19" s="803"/>
      <c r="O19" s="803"/>
      <c r="P19" s="803"/>
      <c r="Q19" s="803"/>
      <c r="R19" s="803"/>
      <c r="S19" s="803"/>
      <c r="T19" s="803"/>
      <c r="U19" s="803"/>
      <c r="V19" s="803"/>
      <c r="W19" s="803"/>
      <c r="X19" s="803"/>
      <c r="Y19" s="803"/>
      <c r="Z19" s="803"/>
      <c r="AA19" s="803"/>
      <c r="AB19" s="803"/>
      <c r="AC19" s="803"/>
      <c r="AD19" s="803"/>
      <c r="AE19" s="803"/>
      <c r="AF19" s="803"/>
      <c r="AG19" s="803"/>
      <c r="AH19" s="803"/>
      <c r="AI19" s="803"/>
      <c r="AJ19" s="803"/>
      <c r="AK19" s="803"/>
      <c r="AL19" s="803"/>
      <c r="AM19" s="591" t="s">
        <v>543</v>
      </c>
    </row>
    <row r="20" spans="1:53" ht="34.200000000000003">
      <c r="A20" s="800"/>
      <c r="B20" s="800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02"/>
      <c r="O20" s="802"/>
      <c r="P20" s="802"/>
      <c r="Q20" s="802"/>
      <c r="R20" s="802"/>
      <c r="S20" s="802"/>
      <c r="T20" s="802"/>
      <c r="U20" s="802"/>
      <c r="V20" s="802"/>
      <c r="W20" s="802"/>
      <c r="X20" s="802"/>
      <c r="Y20" s="802"/>
      <c r="Z20" s="802"/>
      <c r="AA20" s="802"/>
      <c r="AB20" s="802"/>
      <c r="AC20" s="802"/>
      <c r="AD20" s="802"/>
      <c r="AE20" s="802"/>
      <c r="AF20" s="802"/>
      <c r="AG20" s="802"/>
      <c r="AH20" s="802"/>
      <c r="AI20" s="802"/>
      <c r="AJ20" s="802"/>
      <c r="AK20" s="802"/>
      <c r="AL20" s="802"/>
      <c r="AM20" s="552" t="s">
        <v>544</v>
      </c>
    </row>
    <row r="21" spans="1:53" ht="45.6">
      <c r="A21" s="800"/>
      <c r="B21" s="800"/>
      <c r="C21" s="800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02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2"/>
      <c r="AF21" s="802"/>
      <c r="AG21" s="802"/>
      <c r="AH21" s="802"/>
      <c r="AI21" s="802"/>
      <c r="AJ21" s="802"/>
      <c r="AK21" s="802"/>
      <c r="AL21" s="802"/>
      <c r="AM21" s="552" t="s">
        <v>682</v>
      </c>
    </row>
    <row r="22" spans="1:53" ht="20.100000000000001" customHeight="1">
      <c r="A22" s="800"/>
      <c r="B22" s="800"/>
      <c r="C22" s="800"/>
      <c r="D22" s="800">
        <v>1</v>
      </c>
      <c r="E22" s="298"/>
      <c r="F22" s="348"/>
      <c r="G22" s="349"/>
      <c r="H22" s="349"/>
      <c r="I22" s="804"/>
      <c r="J22" s="805"/>
      <c r="K22" s="780"/>
      <c r="L22" s="806" t="str">
        <f>mergeValue(A22) &amp;"."&amp; mergeValue(B22)&amp;"."&amp; mergeValue(C22)&amp;"."&amp; mergeValue(D22)</f>
        <v>1.1.1.1</v>
      </c>
      <c r="M22" s="807"/>
      <c r="N22" s="786" t="s">
        <v>87</v>
      </c>
      <c r="O22" s="801"/>
      <c r="P22" s="810" t="s">
        <v>96</v>
      </c>
      <c r="Q22" s="811"/>
      <c r="R22" s="786" t="s">
        <v>88</v>
      </c>
      <c r="S22" s="801"/>
      <c r="T22" s="808">
        <v>1</v>
      </c>
      <c r="U22" s="812"/>
      <c r="V22" s="786" t="s">
        <v>88</v>
      </c>
      <c r="W22" s="801"/>
      <c r="X22" s="808">
        <v>1</v>
      </c>
      <c r="Y22" s="809"/>
      <c r="Z22" s="786" t="s">
        <v>88</v>
      </c>
      <c r="AA22" s="191"/>
      <c r="AB22" s="113">
        <v>1</v>
      </c>
      <c r="AC22" s="420"/>
      <c r="AD22" s="660"/>
      <c r="AE22" s="660"/>
      <c r="AF22" s="660"/>
      <c r="AG22" s="660"/>
      <c r="AH22" s="662"/>
      <c r="AI22" s="572" t="s">
        <v>87</v>
      </c>
      <c r="AJ22" s="662"/>
      <c r="AK22" s="590" t="s">
        <v>88</v>
      </c>
      <c r="AL22" s="282"/>
      <c r="AM22" s="770" t="s">
        <v>548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800"/>
      <c r="B23" s="800"/>
      <c r="C23" s="800"/>
      <c r="D23" s="800"/>
      <c r="E23" s="298"/>
      <c r="F23" s="348"/>
      <c r="G23" s="349"/>
      <c r="H23" s="349"/>
      <c r="I23" s="804"/>
      <c r="J23" s="805"/>
      <c r="K23" s="780"/>
      <c r="L23" s="806"/>
      <c r="M23" s="807"/>
      <c r="N23" s="786"/>
      <c r="O23" s="801"/>
      <c r="P23" s="810"/>
      <c r="Q23" s="811"/>
      <c r="R23" s="786"/>
      <c r="S23" s="801"/>
      <c r="T23" s="808"/>
      <c r="U23" s="813"/>
      <c r="V23" s="786"/>
      <c r="W23" s="801"/>
      <c r="X23" s="808"/>
      <c r="Y23" s="809"/>
      <c r="Z23" s="786"/>
      <c r="AA23" s="442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5"/>
      <c r="AM23" s="770"/>
      <c r="AO23" s="317"/>
      <c r="AP23" s="317"/>
      <c r="AQ23" s="317"/>
      <c r="AR23" s="317"/>
      <c r="AS23" s="317"/>
      <c r="AT23" s="317"/>
    </row>
    <row r="24" spans="1:53" ht="20.100000000000001" customHeight="1">
      <c r="A24" s="800"/>
      <c r="B24" s="800"/>
      <c r="C24" s="800"/>
      <c r="D24" s="800"/>
      <c r="E24" s="298"/>
      <c r="F24" s="348"/>
      <c r="G24" s="349"/>
      <c r="H24" s="349"/>
      <c r="I24" s="804"/>
      <c r="J24" s="805"/>
      <c r="K24" s="780"/>
      <c r="L24" s="806"/>
      <c r="M24" s="807"/>
      <c r="N24" s="786"/>
      <c r="O24" s="801"/>
      <c r="P24" s="810"/>
      <c r="Q24" s="811"/>
      <c r="R24" s="786"/>
      <c r="S24" s="801"/>
      <c r="T24" s="808"/>
      <c r="U24" s="814"/>
      <c r="V24" s="786"/>
      <c r="W24" s="444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70"/>
      <c r="AO24" s="317"/>
      <c r="AP24" s="317"/>
      <c r="AQ24" s="317"/>
      <c r="AR24" s="317"/>
      <c r="AS24" s="317"/>
      <c r="AT24" s="317"/>
    </row>
    <row r="25" spans="1:53" ht="20.100000000000001" customHeight="1">
      <c r="A25" s="800"/>
      <c r="B25" s="800"/>
      <c r="C25" s="800"/>
      <c r="D25" s="800"/>
      <c r="E25" s="298"/>
      <c r="F25" s="348"/>
      <c r="G25" s="349"/>
      <c r="H25" s="349"/>
      <c r="I25" s="804"/>
      <c r="J25" s="805"/>
      <c r="K25" s="780"/>
      <c r="L25" s="806"/>
      <c r="M25" s="807"/>
      <c r="N25" s="786"/>
      <c r="O25" s="801"/>
      <c r="P25" s="810"/>
      <c r="Q25" s="811"/>
      <c r="R25" s="786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70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800"/>
      <c r="B26" s="800"/>
      <c r="C26" s="800"/>
      <c r="D26" s="800"/>
      <c r="E26" s="350"/>
      <c r="F26" s="351"/>
      <c r="G26" s="350"/>
      <c r="H26" s="350"/>
      <c r="I26" s="804"/>
      <c r="J26" s="805"/>
      <c r="K26" s="780"/>
      <c r="L26" s="806"/>
      <c r="M26" s="807"/>
      <c r="N26" s="786"/>
      <c r="O26" s="443"/>
      <c r="P26" s="164"/>
      <c r="Q26" s="210" t="s">
        <v>410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70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800"/>
      <c r="B27" s="800"/>
      <c r="C27" s="800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70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800"/>
      <c r="B28" s="800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800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707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3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20" hidden="1" customWidth="1"/>
    <col min="2" max="4" width="3.75" style="298" hidden="1" customWidth="1"/>
    <col min="5" max="5" width="3.75" style="87" customWidth="1"/>
    <col min="6" max="6" width="9.75" style="35" customWidth="1"/>
    <col min="7" max="7" width="37.75" style="35" customWidth="1"/>
    <col min="8" max="8" width="66.875" style="35" customWidth="1"/>
    <col min="9" max="9" width="115.75" style="35" customWidth="1"/>
    <col min="10" max="11" width="10.625" style="298"/>
    <col min="12" max="12" width="11.125" style="298" customWidth="1"/>
    <col min="13" max="20" width="10.625" style="298"/>
    <col min="21" max="16384" width="10.625" style="35"/>
  </cols>
  <sheetData>
    <row r="1" spans="1:20" ht="3" customHeight="1">
      <c r="A1" s="320" t="s">
        <v>212</v>
      </c>
    </row>
    <row r="2" spans="1:20" ht="22.2">
      <c r="F2" s="765" t="s">
        <v>566</v>
      </c>
      <c r="G2" s="766"/>
      <c r="H2" s="767"/>
      <c r="I2" s="593"/>
    </row>
    <row r="3" spans="1:20" ht="3" customHeight="1"/>
    <row r="4" spans="1:20" s="255" customFormat="1" ht="11.4">
      <c r="A4" s="319"/>
      <c r="B4" s="319"/>
      <c r="C4" s="319"/>
      <c r="D4" s="319"/>
      <c r="F4" s="729" t="s">
        <v>510</v>
      </c>
      <c r="G4" s="729"/>
      <c r="H4" s="729"/>
      <c r="I4" s="768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600000000000001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17.12.2019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.6">
      <c r="A8" s="769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8">
      <c r="A9" s="769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8">
      <c r="A10" s="769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600000000000001">
      <c r="A11" s="769"/>
      <c r="B11" s="769">
        <v>1</v>
      </c>
      <c r="C11" s="479"/>
      <c r="D11" s="479"/>
      <c r="F11" s="469" t="str">
        <f>"4."&amp;mergeValue(A11) &amp;"."&amp;mergeValue(B11)</f>
        <v>4.1.1</v>
      </c>
      <c r="G11" s="461" t="s">
        <v>678</v>
      </c>
      <c r="H11" s="454" t="str">
        <f>IF(region_name="","",region_name)</f>
        <v>Республика Башкортостан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8">
      <c r="A12" s="769"/>
      <c r="B12" s="769"/>
      <c r="C12" s="769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9"/>
      <c r="B13" s="769"/>
      <c r="C13" s="769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70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600000000000001">
      <c r="A14" s="769"/>
      <c r="B14" s="769"/>
      <c r="C14" s="769"/>
      <c r="D14" s="479"/>
      <c r="F14" s="473"/>
      <c r="G14" s="163" t="s">
        <v>4</v>
      </c>
      <c r="H14" s="478"/>
      <c r="I14" s="770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600000000000001">
      <c r="A15" s="769"/>
      <c r="B15" s="769"/>
      <c r="C15" s="479"/>
      <c r="D15" s="479"/>
      <c r="F15" s="473"/>
      <c r="G15" s="162" t="s">
        <v>451</v>
      </c>
      <c r="H15" s="474"/>
      <c r="I15" s="475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600000000000001">
      <c r="A16" s="769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600000000000001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62"/>
      <c r="G18" s="555"/>
      <c r="H18" s="556"/>
      <c r="I18" s="34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4" t="s">
        <v>679</v>
      </c>
      <c r="H19" s="764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625" defaultRowHeight="13.8"/>
  <cols>
    <col min="1" max="6" width="10.625" style="35" hidden="1" customWidth="1"/>
    <col min="7" max="7" width="9.125" style="96" hidden="1" customWidth="1"/>
    <col min="8" max="8" width="2" style="96" hidden="1" customWidth="1"/>
    <col min="9" max="9" width="3.75" style="96" hidden="1" customWidth="1"/>
    <col min="10" max="10" width="3.75" style="87" hidden="1" customWidth="1"/>
    <col min="11" max="11" width="3.75" style="87" customWidth="1"/>
    <col min="12" max="12" width="12.75" style="35" customWidth="1"/>
    <col min="13" max="13" width="47.375" style="35" customWidth="1"/>
    <col min="14" max="14" width="3.75" style="35" customWidth="1"/>
    <col min="15" max="15" width="4.125" style="35" customWidth="1"/>
    <col min="16" max="16" width="18.125" style="35" customWidth="1"/>
    <col min="17" max="19" width="3.75" style="35" customWidth="1"/>
    <col min="20" max="20" width="12.875" style="35" customWidth="1"/>
    <col min="21" max="23" width="3.75" style="35" customWidth="1"/>
    <col min="24" max="24" width="12.875" style="35" customWidth="1"/>
    <col min="25" max="27" width="3.75" style="35" customWidth="1"/>
    <col min="28" max="28" width="12.875" style="35" customWidth="1"/>
    <col min="29" max="32" width="21.375" style="35" customWidth="1"/>
    <col min="33" max="33" width="11.75" style="35" customWidth="1"/>
    <col min="34" max="34" width="3.75" style="35" customWidth="1"/>
    <col min="35" max="35" width="11.75" style="35" customWidth="1"/>
    <col min="36" max="36" width="8.625" style="35" hidden="1" customWidth="1"/>
    <col min="37" max="37" width="4.625" style="35" customWidth="1"/>
    <col min="38" max="38" width="115.75" style="35" customWidth="1"/>
    <col min="39" max="40" width="10.625" style="298"/>
    <col min="41" max="41" width="13.375" style="298" customWidth="1"/>
    <col min="42" max="49" width="10.625" style="298"/>
    <col min="50" max="16384" width="10.6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2">
      <c r="J5" s="86"/>
      <c r="K5" s="86"/>
      <c r="L5" s="815" t="s">
        <v>686</v>
      </c>
      <c r="M5" s="815"/>
      <c r="N5" s="815"/>
      <c r="O5" s="815"/>
      <c r="P5" s="815"/>
      <c r="Q5" s="815"/>
      <c r="R5" s="815"/>
      <c r="S5" s="815"/>
      <c r="T5" s="815"/>
      <c r="U5" s="595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3" customFormat="1" ht="22.8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9" t="str">
        <f>IF(NameOrPr_ch="",IF(NameOrPr="","",NameOrPr),NameOrPr_ch)</f>
        <v>Государственный комитет Республики Башкортостан по тарифам</v>
      </c>
      <c r="O7" s="779"/>
      <c r="P7" s="779"/>
      <c r="Q7" s="779"/>
      <c r="R7" s="779"/>
      <c r="S7" s="779"/>
      <c r="T7" s="779"/>
      <c r="U7" s="664"/>
      <c r="V7" s="34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49" s="463" customFormat="1" ht="18.600000000000001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9" t="str">
        <f>IF(datePr_ch="",IF(datePr="","",datePr),datePr_ch)</f>
        <v>12.12.2019</v>
      </c>
      <c r="O8" s="779"/>
      <c r="P8" s="779"/>
      <c r="Q8" s="779"/>
      <c r="R8" s="779"/>
      <c r="S8" s="779"/>
      <c r="T8" s="779"/>
      <c r="U8" s="664"/>
      <c r="V8" s="34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49" s="463" customFormat="1" ht="18.600000000000001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9" t="str">
        <f>IF(numberPr_ch="",IF(numberPr="","",numberPr),numberPr_ch)</f>
        <v>636</v>
      </c>
      <c r="O9" s="779"/>
      <c r="P9" s="779"/>
      <c r="Q9" s="779"/>
      <c r="R9" s="779"/>
      <c r="S9" s="779"/>
      <c r="T9" s="779"/>
      <c r="U9" s="664"/>
      <c r="V9" s="34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49" s="463" customFormat="1" ht="18.600000000000001">
      <c r="G10" s="464"/>
      <c r="H10" s="464"/>
      <c r="L10" s="462"/>
      <c r="M10" s="656" t="s">
        <v>576</v>
      </c>
      <c r="N10" s="779" t="str">
        <f>IF(IstPub_ch="",IF(IstPub="","",IstPub),IstPub_ch)</f>
        <v>Постановление</v>
      </c>
      <c r="O10" s="779"/>
      <c r="P10" s="779"/>
      <c r="Q10" s="779"/>
      <c r="R10" s="779"/>
      <c r="S10" s="779"/>
      <c r="T10" s="779"/>
      <c r="U10" s="664"/>
      <c r="V10" s="34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49" s="255" customFormat="1" ht="11.4" hidden="1">
      <c r="G11" s="254"/>
      <c r="H11" s="254"/>
      <c r="L11" s="738"/>
      <c r="M11" s="738"/>
      <c r="N11" s="211"/>
      <c r="O11" s="211"/>
      <c r="P11" s="211"/>
      <c r="Q11" s="211"/>
      <c r="R11" s="799"/>
      <c r="S11" s="799"/>
      <c r="T11" s="799"/>
      <c r="U11" s="799"/>
      <c r="V11" s="799"/>
      <c r="W11" s="799"/>
      <c r="X11" s="120"/>
      <c r="AC11" s="319" t="s">
        <v>438</v>
      </c>
      <c r="AD11" s="319" t="s">
        <v>439</v>
      </c>
      <c r="AE11" s="319" t="s">
        <v>438</v>
      </c>
      <c r="AF11" s="319" t="s">
        <v>439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4" hidden="1">
      <c r="G12" s="254"/>
      <c r="H12" s="254"/>
      <c r="L12" s="738"/>
      <c r="M12" s="738"/>
      <c r="N12" s="211"/>
      <c r="O12" s="211"/>
      <c r="P12" s="211"/>
      <c r="Q12" s="211"/>
      <c r="R12" s="799"/>
      <c r="S12" s="799"/>
      <c r="T12" s="799"/>
      <c r="U12" s="799"/>
      <c r="V12" s="799"/>
      <c r="W12" s="799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92"/>
      <c r="S13" s="792"/>
      <c r="T13" s="792"/>
      <c r="U13" s="792"/>
      <c r="V13" s="792"/>
      <c r="W13" s="792"/>
      <c r="X13" s="417"/>
      <c r="AC13" s="792"/>
      <c r="AD13" s="792"/>
      <c r="AE13" s="792"/>
      <c r="AF13" s="792"/>
      <c r="AG13" s="792"/>
      <c r="AH13" s="792"/>
      <c r="AI13" s="792"/>
      <c r="AJ13" s="792"/>
    </row>
    <row r="14" spans="7:49" ht="14.25" customHeight="1">
      <c r="J14" s="86"/>
      <c r="K14" s="86"/>
      <c r="L14" s="793" t="s">
        <v>510</v>
      </c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3"/>
      <c r="AA14" s="793"/>
      <c r="AB14" s="793"/>
      <c r="AC14" s="793"/>
      <c r="AD14" s="793"/>
      <c r="AE14" s="793"/>
      <c r="AF14" s="793"/>
      <c r="AG14" s="793"/>
      <c r="AH14" s="793"/>
      <c r="AI14" s="793"/>
      <c r="AJ14" s="793"/>
      <c r="AK14" s="793"/>
      <c r="AL14" s="729" t="s">
        <v>511</v>
      </c>
    </row>
    <row r="15" spans="7:49" ht="14.25" customHeight="1">
      <c r="J15" s="86"/>
      <c r="K15" s="86"/>
      <c r="L15" s="793" t="s">
        <v>95</v>
      </c>
      <c r="M15" s="793" t="s">
        <v>547</v>
      </c>
      <c r="N15" s="793" t="s">
        <v>434</v>
      </c>
      <c r="O15" s="793"/>
      <c r="P15" s="793"/>
      <c r="Q15" s="794" t="s">
        <v>406</v>
      </c>
      <c r="R15" s="794"/>
      <c r="S15" s="794"/>
      <c r="T15" s="794"/>
      <c r="U15" s="794" t="s">
        <v>435</v>
      </c>
      <c r="V15" s="794"/>
      <c r="W15" s="794"/>
      <c r="X15" s="794"/>
      <c r="Y15" s="794" t="s">
        <v>409</v>
      </c>
      <c r="Z15" s="794"/>
      <c r="AA15" s="794"/>
      <c r="AB15" s="794"/>
      <c r="AC15" s="794" t="s">
        <v>534</v>
      </c>
      <c r="AD15" s="794"/>
      <c r="AE15" s="794"/>
      <c r="AF15" s="794"/>
      <c r="AG15" s="794"/>
      <c r="AH15" s="794"/>
      <c r="AI15" s="794"/>
      <c r="AJ15" s="793" t="s">
        <v>344</v>
      </c>
      <c r="AK15" s="774" t="s">
        <v>278</v>
      </c>
      <c r="AL15" s="729"/>
    </row>
    <row r="16" spans="7:49" ht="27.9" customHeight="1">
      <c r="J16" s="86"/>
      <c r="K16" s="86"/>
      <c r="L16" s="793"/>
      <c r="M16" s="793"/>
      <c r="N16" s="793"/>
      <c r="O16" s="793"/>
      <c r="P16" s="793"/>
      <c r="Q16" s="794"/>
      <c r="R16" s="794"/>
      <c r="S16" s="794"/>
      <c r="T16" s="794"/>
      <c r="U16" s="794"/>
      <c r="V16" s="794"/>
      <c r="W16" s="794"/>
      <c r="X16" s="794"/>
      <c r="Y16" s="794"/>
      <c r="Z16" s="794"/>
      <c r="AA16" s="794"/>
      <c r="AB16" s="794"/>
      <c r="AC16" s="794" t="s">
        <v>436</v>
      </c>
      <c r="AD16" s="794"/>
      <c r="AE16" s="729" t="s">
        <v>437</v>
      </c>
      <c r="AF16" s="729"/>
      <c r="AG16" s="796" t="s">
        <v>536</v>
      </c>
      <c r="AH16" s="796"/>
      <c r="AI16" s="796"/>
      <c r="AJ16" s="793"/>
      <c r="AK16" s="774"/>
      <c r="AL16" s="729"/>
    </row>
    <row r="17" spans="1:53" ht="14.25" customHeight="1">
      <c r="J17" s="86"/>
      <c r="K17" s="86"/>
      <c r="L17" s="793"/>
      <c r="M17" s="793"/>
      <c r="N17" s="793"/>
      <c r="O17" s="793"/>
      <c r="P17" s="793"/>
      <c r="Q17" s="794"/>
      <c r="R17" s="794"/>
      <c r="S17" s="794"/>
      <c r="T17" s="794"/>
      <c r="U17" s="794"/>
      <c r="V17" s="794"/>
      <c r="W17" s="794"/>
      <c r="X17" s="794"/>
      <c r="Y17" s="794"/>
      <c r="Z17" s="794"/>
      <c r="AA17" s="794"/>
      <c r="AB17" s="794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407</v>
      </c>
      <c r="AH17" s="795" t="s">
        <v>408</v>
      </c>
      <c r="AI17" s="795"/>
      <c r="AJ17" s="793"/>
      <c r="AK17" s="774"/>
      <c r="AL17" s="729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83">
        <f ca="1">OFFSET(N18,0,-1)+1</f>
        <v>3</v>
      </c>
      <c r="O18" s="783"/>
      <c r="P18" s="783"/>
      <c r="Q18" s="783">
        <f ca="1">OFFSET(Q18,0,-3)+1</f>
        <v>4</v>
      </c>
      <c r="R18" s="783"/>
      <c r="S18" s="783"/>
      <c r="T18" s="783"/>
      <c r="U18" s="783">
        <f ca="1">OFFSET(U18,0,-4)+1</f>
        <v>5</v>
      </c>
      <c r="V18" s="783"/>
      <c r="W18" s="783"/>
      <c r="X18" s="783"/>
      <c r="Y18" s="581"/>
      <c r="Z18" s="581"/>
      <c r="AA18" s="581">
        <f ca="1">OFFSET(U18,0,0)+1</f>
        <v>6</v>
      </c>
      <c r="AB18" s="582">
        <f ca="1">AA18</f>
        <v>6</v>
      </c>
      <c r="AC18" s="580">
        <f t="shared" ref="AC18:AJ18" ca="1" si="0">OFFSET(AC18,0,-1)+1</f>
        <v>7</v>
      </c>
      <c r="AD18" s="580">
        <f t="shared" ca="1" si="0"/>
        <v>8</v>
      </c>
      <c r="AE18" s="580">
        <f t="shared" ca="1" si="0"/>
        <v>9</v>
      </c>
      <c r="AF18" s="580">
        <f t="shared" ca="1" si="0"/>
        <v>10</v>
      </c>
      <c r="AG18" s="580">
        <f t="shared" ca="1" si="0"/>
        <v>11</v>
      </c>
      <c r="AH18" s="580">
        <f t="shared" ca="1" si="0"/>
        <v>12</v>
      </c>
      <c r="AI18" s="580">
        <f t="shared" ca="1" si="0"/>
        <v>13</v>
      </c>
      <c r="AJ18" s="580">
        <f t="shared" ca="1" si="0"/>
        <v>14</v>
      </c>
      <c r="AK18" s="583"/>
      <c r="AL18" s="580">
        <v>15</v>
      </c>
    </row>
    <row r="19" spans="1:53" ht="22.8">
      <c r="A19" s="800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18"/>
      <c r="O19" s="819"/>
      <c r="P19" s="819"/>
      <c r="Q19" s="819"/>
      <c r="R19" s="819"/>
      <c r="S19" s="819"/>
      <c r="T19" s="819"/>
      <c r="U19" s="819"/>
      <c r="V19" s="819"/>
      <c r="W19" s="819"/>
      <c r="X19" s="819"/>
      <c r="Y19" s="819"/>
      <c r="Z19" s="819"/>
      <c r="AA19" s="819"/>
      <c r="AB19" s="819"/>
      <c r="AC19" s="819"/>
      <c r="AD19" s="819"/>
      <c r="AE19" s="819"/>
      <c r="AF19" s="819"/>
      <c r="AG19" s="819"/>
      <c r="AH19" s="819"/>
      <c r="AI19" s="819"/>
      <c r="AJ19" s="819"/>
      <c r="AK19" s="819"/>
      <c r="AL19" s="618" t="s">
        <v>543</v>
      </c>
    </row>
    <row r="20" spans="1:53" ht="34.200000000000003">
      <c r="A20" s="800"/>
      <c r="B20" s="800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21"/>
      <c r="O20" s="802"/>
      <c r="P20" s="802"/>
      <c r="Q20" s="802"/>
      <c r="R20" s="802"/>
      <c r="S20" s="802"/>
      <c r="T20" s="802"/>
      <c r="U20" s="802"/>
      <c r="V20" s="802"/>
      <c r="W20" s="802"/>
      <c r="X20" s="802"/>
      <c r="Y20" s="802"/>
      <c r="Z20" s="802"/>
      <c r="AA20" s="802"/>
      <c r="AB20" s="802"/>
      <c r="AC20" s="802"/>
      <c r="AD20" s="802"/>
      <c r="AE20" s="802"/>
      <c r="AF20" s="802"/>
      <c r="AG20" s="802"/>
      <c r="AH20" s="802"/>
      <c r="AI20" s="802"/>
      <c r="AJ20" s="802"/>
      <c r="AK20" s="802"/>
      <c r="AL20" s="617" t="s">
        <v>544</v>
      </c>
    </row>
    <row r="21" spans="1:53" ht="45.6">
      <c r="A21" s="800"/>
      <c r="B21" s="800"/>
      <c r="C21" s="800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21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2"/>
      <c r="AF21" s="802"/>
      <c r="AG21" s="802"/>
      <c r="AH21" s="802"/>
      <c r="AI21" s="802"/>
      <c r="AJ21" s="802"/>
      <c r="AK21" s="802"/>
      <c r="AL21" s="617" t="s">
        <v>682</v>
      </c>
    </row>
    <row r="22" spans="1:53" ht="20.100000000000001" customHeight="1">
      <c r="A22" s="800"/>
      <c r="B22" s="800"/>
      <c r="C22" s="800"/>
      <c r="D22" s="800">
        <v>1</v>
      </c>
      <c r="E22" s="298"/>
      <c r="F22" s="348"/>
      <c r="G22" s="349"/>
      <c r="H22" s="349"/>
      <c r="I22" s="804"/>
      <c r="J22" s="805"/>
      <c r="K22" s="780"/>
      <c r="L22" s="820" t="str">
        <f>mergeValue(A22) &amp;"."&amp; mergeValue(B22)&amp;"."&amp; mergeValue(C22)&amp;"."&amp; mergeValue(D22)</f>
        <v>1.1.1.1</v>
      </c>
      <c r="M22" s="822"/>
      <c r="N22" s="824"/>
      <c r="O22" s="810" t="s">
        <v>96</v>
      </c>
      <c r="P22" s="811"/>
      <c r="Q22" s="786" t="s">
        <v>88</v>
      </c>
      <c r="R22" s="801"/>
      <c r="S22" s="808">
        <v>1</v>
      </c>
      <c r="T22" s="825"/>
      <c r="U22" s="786" t="s">
        <v>88</v>
      </c>
      <c r="V22" s="801"/>
      <c r="W22" s="808" t="s">
        <v>96</v>
      </c>
      <c r="X22" s="816"/>
      <c r="Y22" s="786" t="s">
        <v>88</v>
      </c>
      <c r="Z22" s="191"/>
      <c r="AA22" s="113">
        <v>1</v>
      </c>
      <c r="AB22" s="598"/>
      <c r="AC22" s="660"/>
      <c r="AD22" s="660"/>
      <c r="AE22" s="661"/>
      <c r="AF22" s="660"/>
      <c r="AG22" s="662"/>
      <c r="AH22" s="572" t="s">
        <v>87</v>
      </c>
      <c r="AI22" s="662"/>
      <c r="AJ22" s="590" t="s">
        <v>88</v>
      </c>
      <c r="AK22" s="282"/>
      <c r="AL22" s="770" t="s">
        <v>548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800"/>
      <c r="B23" s="800"/>
      <c r="C23" s="800"/>
      <c r="D23" s="800"/>
      <c r="E23" s="298"/>
      <c r="F23" s="348"/>
      <c r="G23" s="349"/>
      <c r="H23" s="349"/>
      <c r="I23" s="804"/>
      <c r="J23" s="805"/>
      <c r="K23" s="780"/>
      <c r="L23" s="806"/>
      <c r="M23" s="823"/>
      <c r="N23" s="824"/>
      <c r="O23" s="810"/>
      <c r="P23" s="811"/>
      <c r="Q23" s="786"/>
      <c r="R23" s="801"/>
      <c r="S23" s="808"/>
      <c r="T23" s="826"/>
      <c r="U23" s="786"/>
      <c r="V23" s="801"/>
      <c r="W23" s="808"/>
      <c r="X23" s="817"/>
      <c r="Y23" s="786"/>
      <c r="Z23" s="442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5"/>
      <c r="AL23" s="770"/>
      <c r="AN23" s="317"/>
      <c r="AO23" s="317"/>
      <c r="AP23" s="317"/>
      <c r="AQ23" s="317"/>
      <c r="AR23" s="317"/>
      <c r="AS23" s="317"/>
    </row>
    <row r="24" spans="1:53" ht="20.100000000000001" customHeight="1">
      <c r="A24" s="800"/>
      <c r="B24" s="800"/>
      <c r="C24" s="800"/>
      <c r="D24" s="800"/>
      <c r="E24" s="298"/>
      <c r="F24" s="348"/>
      <c r="G24" s="349"/>
      <c r="H24" s="349"/>
      <c r="I24" s="804"/>
      <c r="J24" s="805"/>
      <c r="K24" s="780"/>
      <c r="L24" s="806"/>
      <c r="M24" s="823"/>
      <c r="N24" s="824"/>
      <c r="O24" s="810"/>
      <c r="P24" s="811"/>
      <c r="Q24" s="786"/>
      <c r="R24" s="801"/>
      <c r="S24" s="808"/>
      <c r="T24" s="827"/>
      <c r="U24" s="786"/>
      <c r="V24" s="444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70"/>
      <c r="AN24" s="317"/>
      <c r="AO24" s="317"/>
      <c r="AP24" s="317"/>
      <c r="AQ24" s="317"/>
      <c r="AR24" s="317"/>
      <c r="AS24" s="317"/>
    </row>
    <row r="25" spans="1:53" ht="20.100000000000001" customHeight="1">
      <c r="A25" s="800"/>
      <c r="B25" s="800"/>
      <c r="C25" s="800"/>
      <c r="D25" s="800"/>
      <c r="E25" s="298"/>
      <c r="F25" s="348"/>
      <c r="G25" s="349"/>
      <c r="H25" s="349"/>
      <c r="I25" s="804"/>
      <c r="J25" s="805"/>
      <c r="K25" s="780"/>
      <c r="L25" s="806"/>
      <c r="M25" s="823"/>
      <c r="N25" s="824"/>
      <c r="O25" s="810"/>
      <c r="P25" s="811"/>
      <c r="Q25" s="786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70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800"/>
      <c r="B26" s="800"/>
      <c r="C26" s="800"/>
      <c r="D26" s="800"/>
      <c r="E26" s="350"/>
      <c r="F26" s="351"/>
      <c r="G26" s="350"/>
      <c r="H26" s="350"/>
      <c r="I26" s="804"/>
      <c r="J26" s="805"/>
      <c r="K26" s="780"/>
      <c r="L26" s="806"/>
      <c r="M26" s="823"/>
      <c r="N26" s="443"/>
      <c r="O26" s="164"/>
      <c r="P26" s="210" t="s">
        <v>410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70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800"/>
      <c r="B27" s="800"/>
      <c r="C27" s="800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70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800"/>
      <c r="B28" s="800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800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707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/>
  <mergeCells count="54"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3.8"/>
  <cols>
    <col min="1" max="1" width="3.75" style="320" hidden="1" customWidth="1"/>
    <col min="2" max="4" width="3.75" style="298" hidden="1" customWidth="1"/>
    <col min="5" max="5" width="3.75" style="87" customWidth="1"/>
    <col min="6" max="6" width="9.75" style="35" customWidth="1"/>
    <col min="7" max="7" width="31.375" style="35" customWidth="1"/>
    <col min="8" max="8" width="39.5" style="35" customWidth="1"/>
    <col min="9" max="9" width="69.5" style="35" customWidth="1"/>
    <col min="10" max="11" width="10.625" style="298"/>
    <col min="12" max="12" width="11.125" style="298" customWidth="1"/>
    <col min="13" max="20" width="10.625" style="298"/>
    <col min="21" max="16384" width="10.625" style="35"/>
  </cols>
  <sheetData>
    <row r="1" spans="1:20" ht="3" customHeight="1">
      <c r="A1" s="320" t="s">
        <v>213</v>
      </c>
    </row>
    <row r="2" spans="1:20" ht="22.2">
      <c r="F2" s="765" t="s">
        <v>566</v>
      </c>
      <c r="G2" s="766"/>
      <c r="H2" s="767"/>
      <c r="I2" s="593"/>
    </row>
    <row r="3" spans="1:20" ht="3" customHeight="1"/>
    <row r="4" spans="1:20" s="255" customFormat="1" ht="11.4">
      <c r="A4" s="319"/>
      <c r="B4" s="319"/>
      <c r="C4" s="319"/>
      <c r="D4" s="319"/>
      <c r="F4" s="729" t="s">
        <v>510</v>
      </c>
      <c r="G4" s="729"/>
      <c r="H4" s="729"/>
      <c r="I4" s="768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37.200000000000003" customHeight="1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17.12.2019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78.599999999999994" customHeight="1">
      <c r="A8" s="769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8">
      <c r="A9" s="769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34.200000000000003">
      <c r="A10" s="769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22.8">
      <c r="A11" s="769"/>
      <c r="B11" s="769">
        <v>1</v>
      </c>
      <c r="C11" s="601"/>
      <c r="D11" s="601"/>
      <c r="F11" s="469" t="str">
        <f>"4."&amp;mergeValue(A11) &amp;"."&amp;mergeValue(B11)</f>
        <v>4.1.1</v>
      </c>
      <c r="G11" s="461" t="s">
        <v>678</v>
      </c>
      <c r="H11" s="454" t="str">
        <f>IF(region_name="","",region_name)</f>
        <v>Республика Башкортостан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39.6" customHeight="1">
      <c r="A12" s="769"/>
      <c r="B12" s="769"/>
      <c r="C12" s="769">
        <v>1</v>
      </c>
      <c r="D12" s="601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Город Октябрьский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112.2" customHeight="1">
      <c r="A13" s="769"/>
      <c r="B13" s="769"/>
      <c r="C13" s="769"/>
      <c r="D13" s="601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Город Октябрьский (80735000)</v>
      </c>
      <c r="I13" s="672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4" t="s">
        <v>679</v>
      </c>
      <c r="H15" s="764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0866141732283472" right="0.70866141732283472" top="0.94488188976377963" bottom="0.74803149606299213" header="0.31496062992125984" footer="0.31496062992125984"/>
  <pageSetup paperSize="9" scale="9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D4" zoomScaleNormal="100" workbookViewId="0">
      <selection activeCell="F8" sqref="F8"/>
    </sheetView>
  </sheetViews>
  <sheetFormatPr defaultColWidth="10.625" defaultRowHeight="13.8"/>
  <cols>
    <col min="1" max="1" width="9.125" style="96" hidden="1" customWidth="1"/>
    <col min="2" max="2" width="9.125" style="249" hidden="1" customWidth="1"/>
    <col min="3" max="3" width="3.75" style="87" customWidth="1"/>
    <col min="4" max="4" width="6.25" style="35" bestFit="1" customWidth="1"/>
    <col min="5" max="5" width="50.5" style="35" customWidth="1"/>
    <col min="6" max="6" width="39.75" style="35" customWidth="1"/>
    <col min="7" max="7" width="41.5" style="35" customWidth="1"/>
    <col min="8" max="8" width="10.625" style="35"/>
    <col min="9" max="10" width="10.625" style="317"/>
    <col min="11" max="16384" width="10.625" style="35"/>
  </cols>
  <sheetData>
    <row r="1" spans="1:16" hidden="1">
      <c r="M1" s="549"/>
      <c r="N1" s="549"/>
      <c r="P1" s="549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2">
      <c r="C5" s="86"/>
      <c r="D5" s="815" t="s">
        <v>509</v>
      </c>
      <c r="E5" s="815"/>
      <c r="F5" s="815"/>
      <c r="G5" s="595"/>
    </row>
    <row r="6" spans="1:16" ht="3" customHeight="1">
      <c r="C6" s="86"/>
      <c r="D6" s="36"/>
      <c r="E6" s="84"/>
      <c r="F6" s="83"/>
      <c r="G6" s="413"/>
    </row>
    <row r="7" spans="1:16">
      <c r="C7" s="86"/>
      <c r="D7" s="793" t="s">
        <v>510</v>
      </c>
      <c r="E7" s="793"/>
      <c r="F7" s="793"/>
      <c r="G7" s="828" t="s">
        <v>511</v>
      </c>
    </row>
    <row r="8" spans="1:16" ht="22.8">
      <c r="C8" s="86"/>
      <c r="D8" s="104" t="s">
        <v>95</v>
      </c>
      <c r="E8" s="116" t="s">
        <v>513</v>
      </c>
      <c r="F8" s="116" t="s">
        <v>512</v>
      </c>
      <c r="G8" s="828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69" customHeight="1">
      <c r="A10" s="412"/>
      <c r="C10" s="86"/>
      <c r="D10" s="250">
        <v>1</v>
      </c>
      <c r="E10" s="421" t="s">
        <v>514</v>
      </c>
      <c r="F10" s="422" t="s">
        <v>515</v>
      </c>
      <c r="G10" s="286"/>
    </row>
    <row r="11" spans="1:16" ht="38.4" customHeight="1">
      <c r="A11" s="412"/>
      <c r="C11" s="86"/>
      <c r="D11" s="250" t="s">
        <v>298</v>
      </c>
      <c r="E11" s="414" t="s">
        <v>516</v>
      </c>
      <c r="F11" s="422" t="s">
        <v>515</v>
      </c>
      <c r="G11" s="286"/>
    </row>
    <row r="12" spans="1:16" ht="94.8" customHeight="1">
      <c r="A12" s="412"/>
      <c r="C12" s="86"/>
      <c r="D12" s="250" t="s">
        <v>8</v>
      </c>
      <c r="E12" s="648" t="s">
        <v>3258</v>
      </c>
      <c r="F12" s="647" t="s">
        <v>3252</v>
      </c>
      <c r="G12" s="829" t="s">
        <v>687</v>
      </c>
    </row>
    <row r="13" spans="1:16" ht="15" customHeight="1">
      <c r="A13" s="412"/>
      <c r="C13" s="86"/>
      <c r="D13" s="117"/>
      <c r="E13" s="428" t="s">
        <v>331</v>
      </c>
      <c r="F13" s="425"/>
      <c r="G13" s="830"/>
    </row>
    <row r="14" spans="1:16" ht="22.8">
      <c r="A14" s="412"/>
      <c r="C14" s="86"/>
      <c r="D14" s="250" t="s">
        <v>332</v>
      </c>
      <c r="E14" s="414" t="s">
        <v>517</v>
      </c>
      <c r="F14" s="422" t="s">
        <v>515</v>
      </c>
      <c r="G14" s="286"/>
    </row>
    <row r="15" spans="1:16" ht="146.4" customHeight="1">
      <c r="A15" s="412"/>
      <c r="C15" s="86"/>
      <c r="D15" s="250" t="s">
        <v>497</v>
      </c>
      <c r="E15" s="648" t="s">
        <v>3260</v>
      </c>
      <c r="F15" s="647" t="s">
        <v>3259</v>
      </c>
      <c r="G15" s="829" t="s">
        <v>688</v>
      </c>
    </row>
    <row r="16" spans="1:16" ht="15" customHeight="1">
      <c r="A16" s="412"/>
      <c r="C16" s="86"/>
      <c r="D16" s="117"/>
      <c r="E16" s="428" t="s">
        <v>331</v>
      </c>
      <c r="F16" s="425"/>
      <c r="G16" s="830"/>
    </row>
  </sheetData>
  <sheetProtection password="FA9C" sheet="1" objects="1" scenarios="1" formatColumns="0" formatRows="0"/>
  <dataConsolidate leftLabels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97a88a20-eac8-45a4-b1d0-848a236b4b94"/>
    <hyperlink ref="F15" location="'Форма 2.11'!$F$15" tooltip="Кликните по гиперссылке, чтобы перейти по ссылке на обосновывающие документы или отредактировать её" display="https://portal.eias.ru/Portal/DownloadPage.aspx?type=12&amp;guid=d5ffc6cf-aa87-40f3-bc79-c5197d129388"/>
  </hyperlinks>
  <printOptions horizontalCentered="1" verticalCentered="1"/>
  <pageMargins left="0" right="0" top="0" bottom="0" header="0" footer="0.78740157480314965"/>
  <pageSetup paperSize="9" fitToHeight="0" orientation="landscape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3.8"/>
  <cols>
    <col min="1" max="1" width="3.75" style="320" hidden="1" customWidth="1"/>
    <col min="2" max="4" width="3.75" style="298" hidden="1" customWidth="1"/>
    <col min="5" max="5" width="3.75" style="87" customWidth="1"/>
    <col min="6" max="6" width="9.75" style="35" customWidth="1"/>
    <col min="7" max="7" width="37.75" style="35" customWidth="1"/>
    <col min="8" max="8" width="39.375" style="35" customWidth="1"/>
    <col min="9" max="9" width="85.875" style="35" customWidth="1"/>
    <col min="10" max="11" width="10.625" style="298"/>
    <col min="12" max="12" width="11.125" style="298" customWidth="1"/>
    <col min="13" max="20" width="10.625" style="298"/>
    <col min="21" max="16384" width="10.625" style="35"/>
  </cols>
  <sheetData>
    <row r="1" spans="1:20" ht="3" customHeight="1">
      <c r="A1" s="320" t="s">
        <v>213</v>
      </c>
    </row>
    <row r="2" spans="1:20" ht="22.2">
      <c r="F2" s="765" t="s">
        <v>566</v>
      </c>
      <c r="G2" s="766"/>
      <c r="H2" s="767"/>
      <c r="I2" s="593"/>
    </row>
    <row r="3" spans="1:20" ht="3" customHeight="1"/>
    <row r="4" spans="1:20" s="255" customFormat="1" ht="11.4">
      <c r="A4" s="319"/>
      <c r="B4" s="319"/>
      <c r="C4" s="319"/>
      <c r="D4" s="319"/>
      <c r="F4" s="729" t="s">
        <v>510</v>
      </c>
      <c r="G4" s="729"/>
      <c r="H4" s="729"/>
      <c r="I4" s="768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70" t="s">
        <v>95</v>
      </c>
      <c r="G5" s="472" t="s">
        <v>513</v>
      </c>
      <c r="H5" s="677" t="s">
        <v>494</v>
      </c>
      <c r="I5" s="76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36.6" customHeight="1">
      <c r="A7" s="319"/>
      <c r="B7" s="319"/>
      <c r="C7" s="319"/>
      <c r="D7" s="319"/>
      <c r="F7" s="680">
        <v>1</v>
      </c>
      <c r="G7" s="554" t="s">
        <v>567</v>
      </c>
      <c r="H7" s="673" t="str">
        <f>IF(dateCh="","",dateCh)</f>
        <v>17.12.2019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75.599999999999994" customHeight="1">
      <c r="A8" s="769">
        <v>1</v>
      </c>
      <c r="B8" s="319"/>
      <c r="C8" s="319"/>
      <c r="D8" s="319"/>
      <c r="F8" s="680" t="str">
        <f>"2." &amp;mergeValue(A8)</f>
        <v>2.1</v>
      </c>
      <c r="G8" s="554" t="s">
        <v>569</v>
      </c>
      <c r="H8" s="673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676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33" customHeight="1">
      <c r="A9" s="769"/>
      <c r="B9" s="319"/>
      <c r="C9" s="319"/>
      <c r="D9" s="319"/>
      <c r="F9" s="680" t="str">
        <f>"3." &amp;mergeValue(A9)</f>
        <v>3.1</v>
      </c>
      <c r="G9" s="554" t="s">
        <v>570</v>
      </c>
      <c r="H9" s="673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674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8">
      <c r="A10" s="769"/>
      <c r="B10" s="319"/>
      <c r="C10" s="319"/>
      <c r="D10" s="319"/>
      <c r="F10" s="680" t="str">
        <f>"4."&amp;mergeValue(A10)</f>
        <v>4.1</v>
      </c>
      <c r="G10" s="554" t="s">
        <v>571</v>
      </c>
      <c r="H10" s="677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31.8" customHeight="1">
      <c r="A11" s="769"/>
      <c r="B11" s="769">
        <v>1</v>
      </c>
      <c r="C11" s="671"/>
      <c r="D11" s="671"/>
      <c r="F11" s="680" t="str">
        <f>"4."&amp;mergeValue(A11) &amp;"."&amp;mergeValue(B11)</f>
        <v>4.1.1</v>
      </c>
      <c r="G11" s="461" t="s">
        <v>678</v>
      </c>
      <c r="H11" s="673" t="str">
        <f>IF(region_name="","",region_name)</f>
        <v>Республика Башкортостан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49.2" customHeight="1">
      <c r="A12" s="769"/>
      <c r="B12" s="769"/>
      <c r="C12" s="769">
        <v>1</v>
      </c>
      <c r="D12" s="671"/>
      <c r="F12" s="680" t="str">
        <f>"4."&amp;mergeValue(A12) &amp;"."&amp;mergeValue(B12)&amp;"."&amp;mergeValue(C12)</f>
        <v>4.1.1.1</v>
      </c>
      <c r="G12" s="476" t="s">
        <v>572</v>
      </c>
      <c r="H12" s="673" t="str">
        <f>IF(Территории!H13="","","" &amp; Территории!H13 &amp; "")</f>
        <v>Город Октябрьский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100.2" customHeight="1">
      <c r="A13" s="769"/>
      <c r="B13" s="769"/>
      <c r="C13" s="769"/>
      <c r="D13" s="671">
        <v>1</v>
      </c>
      <c r="F13" s="680" t="str">
        <f>"4."&amp;mergeValue(A13) &amp;"."&amp;mergeValue(B13)&amp;"."&amp;mergeValue(C13)&amp;"."&amp;mergeValue(D13)</f>
        <v>4.1.1.1.1</v>
      </c>
      <c r="G13" s="557" t="s">
        <v>573</v>
      </c>
      <c r="H13" s="673" t="str">
        <f>IF(Территории!R14="","","" &amp; Территории!R14 &amp; "")</f>
        <v>Город Октябрьский (80735000)</v>
      </c>
      <c r="I13" s="672" t="s">
        <v>677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4" t="s">
        <v>679</v>
      </c>
      <c r="H15" s="764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6"/>
  <sheetViews>
    <sheetView showGridLines="0" tabSelected="1" topLeftCell="C4" zoomScaleNormal="100" workbookViewId="0">
      <selection activeCell="C32" sqref="C32"/>
    </sheetView>
  </sheetViews>
  <sheetFormatPr defaultColWidth="10.625" defaultRowHeight="13.8"/>
  <cols>
    <col min="1" max="1" width="9.125" style="96" hidden="1" customWidth="1"/>
    <col min="2" max="2" width="9.125" style="249" hidden="1" customWidth="1"/>
    <col min="3" max="3" width="3.75" style="87" customWidth="1"/>
    <col min="4" max="4" width="6.25" style="35" bestFit="1" customWidth="1"/>
    <col min="5" max="5" width="37.5" style="35" customWidth="1"/>
    <col min="6" max="6" width="1.75" style="35" hidden="1" customWidth="1"/>
    <col min="7" max="8" width="35.75" style="35" customWidth="1"/>
    <col min="9" max="9" width="55.5" style="35" customWidth="1"/>
    <col min="10" max="10" width="10.625" style="35"/>
    <col min="11" max="12" width="10.625" style="317"/>
    <col min="13" max="16384" width="10.625" style="35"/>
  </cols>
  <sheetData>
    <row r="1" spans="1:29" hidden="1">
      <c r="P1" s="496"/>
      <c r="AC1" s="549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815" t="s">
        <v>518</v>
      </c>
      <c r="E5" s="815"/>
      <c r="F5" s="815"/>
      <c r="G5" s="815"/>
      <c r="H5" s="815"/>
      <c r="I5" s="470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93" t="s">
        <v>510</v>
      </c>
      <c r="E7" s="793"/>
      <c r="F7" s="793"/>
      <c r="G7" s="793"/>
      <c r="H7" s="793"/>
      <c r="I7" s="828" t="s">
        <v>511</v>
      </c>
    </row>
    <row r="8" spans="1:29" ht="21" customHeight="1">
      <c r="C8" s="86"/>
      <c r="D8" s="104" t="s">
        <v>95</v>
      </c>
      <c r="E8" s="116" t="s">
        <v>513</v>
      </c>
      <c r="F8" s="116"/>
      <c r="G8" s="116" t="s">
        <v>494</v>
      </c>
      <c r="H8" s="116" t="s">
        <v>512</v>
      </c>
      <c r="I8" s="828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33" t="s">
        <v>519</v>
      </c>
      <c r="F10" s="833"/>
      <c r="G10" s="833"/>
      <c r="H10" s="833"/>
      <c r="I10" s="434"/>
    </row>
    <row r="11" spans="1:29" ht="19.95" customHeight="1">
      <c r="A11" s="412"/>
      <c r="C11" s="86"/>
      <c r="D11" s="250" t="s">
        <v>298</v>
      </c>
      <c r="E11" s="414" t="s">
        <v>520</v>
      </c>
      <c r="F11" s="422"/>
      <c r="G11" s="659" t="s">
        <v>3261</v>
      </c>
      <c r="H11" s="422" t="s">
        <v>515</v>
      </c>
      <c r="I11" s="286" t="s">
        <v>521</v>
      </c>
    </row>
    <row r="12" spans="1:29" ht="79.2" customHeight="1">
      <c r="A12" s="412"/>
      <c r="C12" s="86"/>
      <c r="D12" s="250" t="s">
        <v>332</v>
      </c>
      <c r="E12" s="414" t="s">
        <v>522</v>
      </c>
      <c r="F12" s="422"/>
      <c r="G12" s="658" t="s">
        <v>2458</v>
      </c>
      <c r="H12" s="647" t="s">
        <v>3262</v>
      </c>
      <c r="I12" s="552" t="s">
        <v>555</v>
      </c>
    </row>
    <row r="13" spans="1:29" ht="63" customHeight="1">
      <c r="A13" s="412"/>
      <c r="B13" s="249">
        <v>3</v>
      </c>
      <c r="C13" s="86"/>
      <c r="D13" s="250">
        <v>2</v>
      </c>
      <c r="E13" s="488" t="s">
        <v>523</v>
      </c>
      <c r="F13" s="422"/>
      <c r="G13" s="422" t="s">
        <v>515</v>
      </c>
      <c r="H13" s="647" t="s">
        <v>3263</v>
      </c>
      <c r="I13" s="553" t="s">
        <v>524</v>
      </c>
    </row>
    <row r="14" spans="1:29" ht="53.4" customHeight="1">
      <c r="A14" s="412"/>
      <c r="C14" s="86"/>
      <c r="D14" s="250">
        <v>3</v>
      </c>
      <c r="E14" s="832" t="s">
        <v>689</v>
      </c>
      <c r="F14" s="832"/>
      <c r="G14" s="832"/>
      <c r="H14" s="832"/>
      <c r="I14" s="550"/>
    </row>
    <row r="15" spans="1:29" ht="47.4" customHeight="1">
      <c r="A15" s="412"/>
      <c r="C15" s="86"/>
      <c r="D15" s="250" t="s">
        <v>498</v>
      </c>
      <c r="E15" s="649" t="s">
        <v>3264</v>
      </c>
      <c r="F15" s="422"/>
      <c r="G15" s="422" t="s">
        <v>515</v>
      </c>
      <c r="H15" s="647" t="s">
        <v>3265</v>
      </c>
      <c r="I15" s="829" t="s">
        <v>554</v>
      </c>
    </row>
    <row r="16" spans="1:29" ht="15" customHeight="1">
      <c r="A16" s="412"/>
      <c r="C16" s="86"/>
      <c r="D16" s="117"/>
      <c r="E16" s="427" t="s">
        <v>331</v>
      </c>
      <c r="F16" s="428"/>
      <c r="G16" s="428"/>
      <c r="H16" s="425"/>
      <c r="I16" s="830"/>
    </row>
    <row r="17" spans="1:12" ht="98.4" customHeight="1">
      <c r="A17" s="412"/>
      <c r="B17" s="249">
        <v>3</v>
      </c>
      <c r="C17" s="86"/>
      <c r="D17" s="250">
        <v>4</v>
      </c>
      <c r="E17" s="832" t="s">
        <v>690</v>
      </c>
      <c r="F17" s="832"/>
      <c r="G17" s="832"/>
      <c r="H17" s="832"/>
      <c r="I17" s="550"/>
    </row>
    <row r="18" spans="1:12" ht="29.4" customHeight="1">
      <c r="A18" s="412"/>
      <c r="C18" s="86"/>
      <c r="D18" s="250" t="s">
        <v>499</v>
      </c>
      <c r="E18" s="429" t="s">
        <v>525</v>
      </c>
      <c r="F18" s="422"/>
      <c r="G18" s="658" t="s">
        <v>3271</v>
      </c>
      <c r="H18" s="422" t="s">
        <v>515</v>
      </c>
      <c r="I18" s="829" t="s">
        <v>556</v>
      </c>
    </row>
    <row r="19" spans="1:12" ht="26.4" customHeight="1">
      <c r="A19" s="412"/>
      <c r="C19" s="46" t="s">
        <v>3254</v>
      </c>
      <c r="D19" s="250" t="s">
        <v>3272</v>
      </c>
      <c r="E19" s="429" t="str">
        <f>E18</f>
        <v>наименование НПА</v>
      </c>
      <c r="F19" s="422" t="s">
        <v>515</v>
      </c>
      <c r="G19" s="658" t="s">
        <v>3274</v>
      </c>
      <c r="H19" s="422" t="s">
        <v>515</v>
      </c>
      <c r="I19" s="831"/>
    </row>
    <row r="20" spans="1:12" ht="30" customHeight="1">
      <c r="A20" s="412"/>
      <c r="C20" s="46" t="s">
        <v>3254</v>
      </c>
      <c r="D20" s="250" t="s">
        <v>3273</v>
      </c>
      <c r="E20" s="429" t="str">
        <f>E19</f>
        <v>наименование НПА</v>
      </c>
      <c r="F20" s="422" t="s">
        <v>515</v>
      </c>
      <c r="G20" s="658" t="s">
        <v>3275</v>
      </c>
      <c r="H20" s="422" t="s">
        <v>515</v>
      </c>
      <c r="I20" s="831"/>
    </row>
    <row r="21" spans="1:12" ht="15" customHeight="1">
      <c r="A21" s="412"/>
      <c r="C21" s="86"/>
      <c r="D21" s="117"/>
      <c r="E21" s="427" t="s">
        <v>331</v>
      </c>
      <c r="F21" s="428"/>
      <c r="G21" s="428"/>
      <c r="H21" s="425"/>
      <c r="I21" s="830"/>
    </row>
    <row r="22" spans="1:12" ht="36.6" customHeight="1">
      <c r="A22" s="412"/>
      <c r="B22" s="249">
        <v>3</v>
      </c>
      <c r="C22" s="86"/>
      <c r="D22" s="250">
        <v>5</v>
      </c>
      <c r="E22" s="832" t="s">
        <v>500</v>
      </c>
      <c r="F22" s="832"/>
      <c r="G22" s="832"/>
      <c r="H22" s="832"/>
      <c r="I22" s="550"/>
    </row>
    <row r="23" spans="1:12" ht="26.1" customHeight="1">
      <c r="A23" s="412"/>
      <c r="C23" s="86"/>
      <c r="D23" s="250" t="s">
        <v>501</v>
      </c>
      <c r="E23" s="834" t="s">
        <v>526</v>
      </c>
      <c r="F23" s="834"/>
      <c r="G23" s="834"/>
      <c r="H23" s="834"/>
      <c r="I23" s="550"/>
    </row>
    <row r="24" spans="1:12" ht="33" customHeight="1">
      <c r="A24" s="412"/>
      <c r="C24" s="86"/>
      <c r="D24" s="250" t="s">
        <v>502</v>
      </c>
      <c r="E24" s="430" t="s">
        <v>527</v>
      </c>
      <c r="F24" s="422"/>
      <c r="G24" s="658" t="s">
        <v>3266</v>
      </c>
      <c r="H24" s="422" t="s">
        <v>515</v>
      </c>
      <c r="I24" s="829" t="s">
        <v>552</v>
      </c>
    </row>
    <row r="25" spans="1:12" ht="42" customHeight="1">
      <c r="A25" s="412"/>
      <c r="C25" s="86"/>
      <c r="D25" s="117"/>
      <c r="E25" s="428" t="s">
        <v>331</v>
      </c>
      <c r="F25" s="424"/>
      <c r="G25" s="424"/>
      <c r="H25" s="425"/>
      <c r="I25" s="830"/>
    </row>
    <row r="26" spans="1:12" ht="28.2" customHeight="1">
      <c r="A26" s="412"/>
      <c r="C26" s="86"/>
      <c r="D26" s="250" t="s">
        <v>503</v>
      </c>
      <c r="E26" s="834" t="s">
        <v>692</v>
      </c>
      <c r="F26" s="834"/>
      <c r="G26" s="834"/>
      <c r="H26" s="834"/>
      <c r="I26" s="550"/>
    </row>
    <row r="27" spans="1:12" ht="55.05" customHeight="1">
      <c r="A27" s="412"/>
      <c r="C27" s="86"/>
      <c r="D27" s="250" t="s">
        <v>504</v>
      </c>
      <c r="E27" s="430" t="s">
        <v>529</v>
      </c>
      <c r="F27" s="422"/>
      <c r="G27" s="658" t="s">
        <v>3267</v>
      </c>
      <c r="H27" s="422" t="s">
        <v>515</v>
      </c>
      <c r="I27" s="829" t="s">
        <v>693</v>
      </c>
    </row>
    <row r="28" spans="1:12" ht="15" customHeight="1">
      <c r="A28" s="412"/>
      <c r="C28" s="86"/>
      <c r="D28" s="117"/>
      <c r="E28" s="428" t="s">
        <v>331</v>
      </c>
      <c r="F28" s="424"/>
      <c r="G28" s="424"/>
      <c r="H28" s="425"/>
      <c r="I28" s="830"/>
    </row>
    <row r="29" spans="1:12" ht="26.1" customHeight="1">
      <c r="A29" s="412"/>
      <c r="C29" s="86"/>
      <c r="D29" s="250" t="s">
        <v>505</v>
      </c>
      <c r="E29" s="834" t="s">
        <v>694</v>
      </c>
      <c r="F29" s="834"/>
      <c r="G29" s="834"/>
      <c r="H29" s="834"/>
      <c r="I29" s="550"/>
    </row>
    <row r="30" spans="1:12" ht="33" customHeight="1">
      <c r="A30" s="412"/>
      <c r="C30" s="86"/>
      <c r="D30" s="250" t="s">
        <v>506</v>
      </c>
      <c r="E30" s="430" t="s">
        <v>528</v>
      </c>
      <c r="F30" s="422"/>
      <c r="G30" s="433" t="s">
        <v>3268</v>
      </c>
      <c r="H30" s="422" t="s">
        <v>515</v>
      </c>
      <c r="I30" s="829" t="s">
        <v>553</v>
      </c>
      <c r="L30" s="317" t="s">
        <v>3268</v>
      </c>
    </row>
    <row r="31" spans="1:12" ht="15" customHeight="1">
      <c r="A31" s="412"/>
      <c r="C31" s="86"/>
      <c r="D31" s="117"/>
      <c r="E31" s="428" t="s">
        <v>331</v>
      </c>
      <c r="F31" s="424"/>
      <c r="G31" s="424"/>
      <c r="H31" s="425"/>
      <c r="I31" s="830"/>
    </row>
    <row r="32" spans="1:12" ht="90" customHeight="1">
      <c r="A32" s="412"/>
      <c r="B32" s="249">
        <v>3</v>
      </c>
      <c r="C32" s="86"/>
      <c r="D32" s="250" t="s">
        <v>72</v>
      </c>
      <c r="E32" s="832" t="s">
        <v>695</v>
      </c>
      <c r="F32" s="832"/>
      <c r="G32" s="832"/>
      <c r="H32" s="832"/>
      <c r="I32" s="550"/>
    </row>
    <row r="33" spans="1:12" ht="52.8" customHeight="1">
      <c r="A33" s="412"/>
      <c r="C33" s="86"/>
      <c r="D33" s="250" t="s">
        <v>507</v>
      </c>
      <c r="E33" s="649" t="s">
        <v>3269</v>
      </c>
      <c r="F33" s="422"/>
      <c r="G33" s="422" t="s">
        <v>515</v>
      </c>
      <c r="H33" s="647" t="s">
        <v>3270</v>
      </c>
      <c r="I33" s="829" t="s">
        <v>554</v>
      </c>
    </row>
    <row r="34" spans="1:12" ht="15" customHeight="1">
      <c r="A34" s="412"/>
      <c r="C34" s="86"/>
      <c r="D34" s="117"/>
      <c r="E34" s="427" t="s">
        <v>331</v>
      </c>
      <c r="F34" s="424"/>
      <c r="G34" s="424"/>
      <c r="H34" s="425"/>
      <c r="I34" s="830"/>
    </row>
    <row r="35" spans="1:12" s="229" customFormat="1" ht="3" customHeight="1">
      <c r="A35" s="412"/>
      <c r="K35" s="416"/>
      <c r="L35" s="416"/>
    </row>
    <row r="36" spans="1:12" ht="24.75" customHeight="1">
      <c r="D36" s="426">
        <v>1</v>
      </c>
      <c r="E36" s="764" t="s">
        <v>691</v>
      </c>
      <c r="F36" s="764"/>
      <c r="G36" s="764"/>
      <c r="H36" s="764"/>
      <c r="I36" s="764"/>
    </row>
  </sheetData>
  <sheetProtection password="FA9C" sheet="1" objects="1" scenarios="1" formatColumns="0" formatRows="0"/>
  <mergeCells count="18">
    <mergeCell ref="E36:I36"/>
    <mergeCell ref="E32:H32"/>
    <mergeCell ref="E23:H23"/>
    <mergeCell ref="E26:H26"/>
    <mergeCell ref="E29:H29"/>
    <mergeCell ref="I24:I25"/>
    <mergeCell ref="I27:I28"/>
    <mergeCell ref="I30:I31"/>
    <mergeCell ref="I33:I34"/>
    <mergeCell ref="I18:I21"/>
    <mergeCell ref="E22:H22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4 I27 I30 E15 I18 G24 G27 E18 E30 E27 I33 E33 G12 I24 I15 E12 G18:G2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3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3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hyperlinks>
    <hyperlink ref="H12" location="'Форма 2.12'!$H$12" tooltip="Кликните по гиперссылке, чтобы перейти по гиперссылке или отредактировать её" display="https://portal.eias.ru/Portal/DownloadPage.aspx?type=12&amp;guid=5ccbd8f6-f5e1-40a9-8896-ffaa5db03f49"/>
    <hyperlink ref="H13" location="'Форма 2.12'!$H$13" tooltip="Кликните по гиперссылке, чтобы перейти по гиперссылке или отредактировать её" display="https://portal.eias.ru/Portal/DownloadPage.aspx?type=12&amp;guid=c567e8a7-e57c-4077-9cab-d02ad112cbcc"/>
    <hyperlink ref="H15" location="'Форма 2.12'!$H$15" tooltip="Кликните по гиперссылке, чтобы перейти по гиперссылке или отредактировать её" display="https://portal.eias.ru/Portal/DownloadPage.aspx?type=12&amp;guid=d0f7187d-549e-4ffd-b7f6-94f6b767058b"/>
    <hyperlink ref="H33" location="'Форма 2.12'!$H$31" tooltip="Кликните по гиперссылке, чтобы перейти по гиперссылке или отредактировать её" display="https://portal.eias.ru/Portal/DownloadPage.aspx?type=12&amp;guid=d8fdcaf7-d8d1-40dd-a1fd-67351b3672af"/>
  </hyperlinks>
  <pageMargins left="0.31496062992125984" right="0.31496062992125984" top="0.55118110236220474" bottom="0.15748031496062992" header="0" footer="0"/>
  <pageSetup scale="8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ColWidth="9.125" defaultRowHeight="13.8"/>
  <cols>
    <col min="1" max="1" width="9.125" style="133" hidden="1" customWidth="1"/>
    <col min="2" max="2" width="9.125" style="134" hidden="1" customWidth="1"/>
    <col min="3" max="3" width="3.75" style="135" customWidth="1"/>
    <col min="4" max="4" width="7" style="136" bestFit="1" customWidth="1"/>
    <col min="5" max="5" width="11.25" style="136" customWidth="1"/>
    <col min="6" max="6" width="41" style="136" customWidth="1"/>
    <col min="7" max="7" width="18" style="136" customWidth="1"/>
    <col min="8" max="8" width="13.125" style="136" customWidth="1"/>
    <col min="9" max="9" width="11.375" style="136" customWidth="1"/>
    <col min="10" max="10" width="42.125" style="136" customWidth="1"/>
    <col min="11" max="11" width="115.75" style="136" customWidth="1"/>
    <col min="12" max="12" width="3.75" style="136" customWidth="1"/>
    <col min="13" max="16384" width="9.125" style="136"/>
  </cols>
  <sheetData>
    <row r="1" spans="1:14" hidden="1"/>
    <row r="2" spans="1:14" hidden="1"/>
    <row r="3" spans="1:14" hidden="1"/>
    <row r="4" spans="1:14" ht="3" customHeight="1"/>
    <row r="5" spans="1:14" s="35" customFormat="1" ht="22.2">
      <c r="A5" s="130"/>
      <c r="C5" s="46"/>
      <c r="D5" s="835" t="s">
        <v>549</v>
      </c>
      <c r="E5" s="835"/>
      <c r="F5" s="835"/>
      <c r="G5" s="835"/>
      <c r="H5" s="835"/>
      <c r="I5" s="835"/>
      <c r="J5" s="835"/>
      <c r="K5" s="594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37" t="s">
        <v>510</v>
      </c>
      <c r="E8" s="837"/>
      <c r="F8" s="837"/>
      <c r="G8" s="837"/>
      <c r="H8" s="837"/>
      <c r="I8" s="837"/>
      <c r="J8" s="837"/>
      <c r="K8" s="837" t="s">
        <v>511</v>
      </c>
    </row>
    <row r="9" spans="1:14">
      <c r="D9" s="837" t="s">
        <v>95</v>
      </c>
      <c r="E9" s="837" t="s">
        <v>557</v>
      </c>
      <c r="F9" s="837"/>
      <c r="G9" s="837" t="s">
        <v>558</v>
      </c>
      <c r="H9" s="837"/>
      <c r="I9" s="837"/>
      <c r="J9" s="837"/>
      <c r="K9" s="837"/>
    </row>
    <row r="10" spans="1:14" ht="22.8">
      <c r="D10" s="837"/>
      <c r="E10" s="142" t="s">
        <v>559</v>
      </c>
      <c r="F10" s="142" t="s">
        <v>448</v>
      </c>
      <c r="G10" s="142" t="s">
        <v>448</v>
      </c>
      <c r="H10" s="142" t="s">
        <v>559</v>
      </c>
      <c r="I10" s="142" t="s">
        <v>560</v>
      </c>
      <c r="J10" s="142" t="s">
        <v>512</v>
      </c>
      <c r="K10" s="837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63"/>
      <c r="F12" s="650"/>
      <c r="G12" s="650"/>
      <c r="H12" s="650"/>
      <c r="I12" s="666"/>
      <c r="J12" s="651"/>
      <c r="K12" s="829" t="s">
        <v>561</v>
      </c>
      <c r="M12" s="613" t="str">
        <f>IF(ISERROR(INDEX(kind_of_nameforms,MATCH(E12,kind_of_forms,0),1)),"",INDEX(kind_of_nameforms,MATCH(E12,kind_of_forms,0),1))</f>
        <v/>
      </c>
      <c r="N12" s="614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2"/>
      <c r="K13" s="830"/>
    </row>
    <row r="14" spans="1:14" ht="3" customHeight="1">
      <c r="A14" s="136"/>
      <c r="B14" s="136"/>
      <c r="C14" s="136"/>
    </row>
    <row r="15" spans="1:14" ht="27.75" customHeight="1">
      <c r="E15" s="836" t="s">
        <v>680</v>
      </c>
      <c r="F15" s="836"/>
      <c r="G15" s="836"/>
      <c r="H15" s="836"/>
      <c r="I15" s="836"/>
      <c r="J15" s="836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ColWidth="9.125" defaultRowHeight="13.8"/>
  <cols>
    <col min="1" max="2" width="9.125" style="12" hidden="1" customWidth="1"/>
    <col min="3" max="3" width="3.75" style="48" bestFit="1" customWidth="1"/>
    <col min="4" max="4" width="6.25" style="12" bestFit="1" customWidth="1"/>
    <col min="5" max="5" width="94.875" style="12" customWidth="1"/>
    <col min="6" max="16384" width="9.1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2">
      <c r="C7" s="49"/>
      <c r="D7" s="724" t="s">
        <v>317</v>
      </c>
      <c r="E7" s="726"/>
      <c r="F7" s="596"/>
    </row>
    <row r="8" spans="3:9" ht="3" customHeight="1">
      <c r="C8" s="49"/>
      <c r="D8" s="13"/>
      <c r="E8" s="13"/>
    </row>
    <row r="9" spans="3:9" ht="15.9" customHeight="1">
      <c r="C9" s="49"/>
      <c r="D9" s="104" t="s">
        <v>95</v>
      </c>
      <c r="E9" s="564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65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66"/>
      <c r="E13" s="567" t="s">
        <v>180</v>
      </c>
    </row>
    <row r="14" spans="3:9" ht="3" customHeight="1"/>
    <row r="15" spans="3:9" ht="22.5" customHeight="1">
      <c r="C15" s="223"/>
      <c r="D15" s="838" t="s">
        <v>318</v>
      </c>
      <c r="E15" s="838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ColWidth="9.125" defaultRowHeight="13.8"/>
  <cols>
    <col min="1" max="2" width="9.125" style="12" hidden="1" customWidth="1"/>
    <col min="3" max="3" width="3.75" style="48" customWidth="1"/>
    <col min="4" max="4" width="6.25" style="12" customWidth="1"/>
    <col min="5" max="5" width="94.875" style="12" customWidth="1"/>
    <col min="6" max="16384" width="9.125" style="12"/>
  </cols>
  <sheetData>
    <row r="1" spans="3:12" hidden="1">
      <c r="L1" s="568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2">
      <c r="C7" s="49"/>
      <c r="D7" s="835" t="s">
        <v>58</v>
      </c>
      <c r="E7" s="835"/>
      <c r="F7" s="596"/>
    </row>
    <row r="8" spans="3:12" ht="3" customHeight="1">
      <c r="C8" s="49"/>
      <c r="D8" s="13"/>
      <c r="E8" s="13"/>
    </row>
    <row r="9" spans="3:12" ht="15.9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ColWidth="9.125" defaultRowHeight="11.4"/>
  <cols>
    <col min="1" max="1" width="1.75" style="45" customWidth="1"/>
    <col min="2" max="2" width="34.625" style="45" customWidth="1"/>
    <col min="3" max="3" width="85.625" style="45" customWidth="1"/>
    <col min="4" max="4" width="17.75" style="45" customWidth="1"/>
    <col min="5" max="16384" width="9.125" style="45"/>
  </cols>
  <sheetData>
    <row r="1" spans="2:5" ht="3" customHeight="1"/>
    <row r="2" spans="2:5" ht="22.2">
      <c r="B2" s="839" t="s">
        <v>59</v>
      </c>
      <c r="C2" s="839"/>
      <c r="D2" s="839"/>
      <c r="E2" s="597"/>
    </row>
    <row r="3" spans="2:5" ht="3" customHeight="1"/>
    <row r="4" spans="2:5" ht="21.75" customHeight="1" thickBot="1">
      <c r="B4" s="695" t="s">
        <v>1</v>
      </c>
      <c r="C4" s="695" t="s">
        <v>94</v>
      </c>
      <c r="D4" s="695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94"/>
  <sheetViews>
    <sheetView showGridLines="0" workbookViewId="0"/>
  </sheetViews>
  <sheetFormatPr defaultRowHeight="11.4"/>
  <sheetData>
    <row r="1" spans="1:1">
      <c r="A1" s="665">
        <f>IF('Форма 2.2 | Т-тех'!$O$22="",1,0)</f>
        <v>1</v>
      </c>
    </row>
    <row r="2" spans="1:1">
      <c r="A2" s="665">
        <f>IF('Форма 2.2 | Т-тех'!$R$23="",1,0)</f>
        <v>1</v>
      </c>
    </row>
    <row r="3" spans="1:1">
      <c r="A3" s="665">
        <f>IF('Форма 2.2 | Т-тех'!$T$23="",1,0)</f>
        <v>1</v>
      </c>
    </row>
    <row r="4" spans="1:1">
      <c r="A4" s="665">
        <f>IF('Форма 2.2 | Т-тех'!$S$23="",1,0)</f>
        <v>0</v>
      </c>
    </row>
    <row r="5" spans="1:1">
      <c r="A5" s="665">
        <f>IF('Форма 2.2 | Т-тех'!$U$23="",1,0)</f>
        <v>0</v>
      </c>
    </row>
    <row r="6" spans="1:1">
      <c r="A6" s="665">
        <f>IF('Форма 2.2 | Т-транс'!$O$22="",1,0)</f>
        <v>1</v>
      </c>
    </row>
    <row r="7" spans="1:1">
      <c r="A7" s="665">
        <f>IF('Форма 2.2 | Т-транс'!$R$23="",1,0)</f>
        <v>1</v>
      </c>
    </row>
    <row r="8" spans="1:1">
      <c r="A8" s="665">
        <f>IF('Форма 2.2 | Т-транс'!$T$23="",1,0)</f>
        <v>1</v>
      </c>
    </row>
    <row r="9" spans="1:1">
      <c r="A9" s="665">
        <f>IF('Форма 2.2 | Т-транс'!$S$23="",1,0)</f>
        <v>0</v>
      </c>
    </row>
    <row r="10" spans="1:1">
      <c r="A10" s="665">
        <f>IF('Форма 2.2 | Т-транс'!$U$23="",1,0)</f>
        <v>0</v>
      </c>
    </row>
    <row r="11" spans="1:1">
      <c r="A11" s="665">
        <f>IF('Форма 2.2 | Т-подвоз'!$O$22="",1,0)</f>
        <v>1</v>
      </c>
    </row>
    <row r="12" spans="1:1">
      <c r="A12" s="665">
        <f>IF('Форма 2.2 | Т-подвоз'!$R$23="",1,0)</f>
        <v>1</v>
      </c>
    </row>
    <row r="13" spans="1:1">
      <c r="A13" s="665">
        <f>IF('Форма 2.2 | Т-подвоз'!$T$23="",1,0)</f>
        <v>1</v>
      </c>
    </row>
    <row r="14" spans="1:1">
      <c r="A14" s="665">
        <f>IF('Форма 2.2 | Т-подвоз'!$S$23="",1,0)</f>
        <v>0</v>
      </c>
    </row>
    <row r="15" spans="1:1">
      <c r="A15" s="665">
        <f>IF('Форма 2.2 | Т-подвоз'!$U$23="",1,0)</f>
        <v>0</v>
      </c>
    </row>
    <row r="16" spans="1:1">
      <c r="A16" s="665">
        <f>IF('Форма 2.2 | Т-пит'!$O$22="",1,0)</f>
        <v>0</v>
      </c>
    </row>
    <row r="17" spans="1:1">
      <c r="A17" s="665">
        <f>IF('Форма 2.2 | Т-пит'!$R$23="",1,0)</f>
        <v>0</v>
      </c>
    </row>
    <row r="18" spans="1:1">
      <c r="A18" s="665">
        <f>IF('Форма 2.2 | Т-пит'!$T$23="",1,0)</f>
        <v>0</v>
      </c>
    </row>
    <row r="19" spans="1:1">
      <c r="A19" s="665">
        <f>IF('Форма 2.2 | Т-пит'!$S$23="",1,0)</f>
        <v>0</v>
      </c>
    </row>
    <row r="20" spans="1:1">
      <c r="A20" s="665">
        <f>IF('Форма 2.2 | Т-пит'!$U$23="",1,0)</f>
        <v>0</v>
      </c>
    </row>
    <row r="21" spans="1:1">
      <c r="A21" s="665">
        <f>IF('Форма 2.3 | Т-подкл(инд)'!$M$22="",1,0)</f>
        <v>1</v>
      </c>
    </row>
    <row r="22" spans="1:1">
      <c r="A22" s="665">
        <f>IF('Форма 2.3 | Т-подкл(инд)'!$Q$22="",1,0)</f>
        <v>1</v>
      </c>
    </row>
    <row r="23" spans="1:1">
      <c r="A23" s="665">
        <f>IF('Форма 2.3 | Т-подкл(инд)'!$AD$22="",1,0)</f>
        <v>1</v>
      </c>
    </row>
    <row r="24" spans="1:1">
      <c r="A24" s="665">
        <f>IF('Форма 2.3 | Т-подкл(инд)'!$AE$22="",1,0)</f>
        <v>1</v>
      </c>
    </row>
    <row r="25" spans="1:1">
      <c r="A25" s="665">
        <f>IF('Форма 2.3 | Т-подкл(инд)'!$AF$22="",1,0)</f>
        <v>1</v>
      </c>
    </row>
    <row r="26" spans="1:1">
      <c r="A26" s="665">
        <f>IF('Форма 2.3 | Т-подкл(инд)'!$AG$22="",1,0)</f>
        <v>1</v>
      </c>
    </row>
    <row r="27" spans="1:1">
      <c r="A27" s="665">
        <f>IF('Форма 2.3 | Т-подкл(инд)'!$AH$22="",1,0)</f>
        <v>1</v>
      </c>
    </row>
    <row r="28" spans="1:1">
      <c r="A28" s="665">
        <f>IF('Форма 2.3 | Т-подкл(инд)'!$AJ$22="",1,0)</f>
        <v>1</v>
      </c>
    </row>
    <row r="29" spans="1:1">
      <c r="A29" s="665">
        <f>IF('Форма 2.3 | Т-подкл(инд)'!$N$22="",1,0)</f>
        <v>0</v>
      </c>
    </row>
    <row r="30" spans="1:1">
      <c r="A30" s="665">
        <f>IF('Форма 2.3 | Т-подкл(инд)'!$R$22="",1,0)</f>
        <v>0</v>
      </c>
    </row>
    <row r="31" spans="1:1">
      <c r="A31" s="665">
        <f>IF('Форма 2.3 | Т-подкл(инд)'!$V$22="",1,0)</f>
        <v>0</v>
      </c>
    </row>
    <row r="32" spans="1:1">
      <c r="A32" s="665">
        <f>IF('Форма 2.3 | Т-подкл(инд)'!$Z$22="",1,0)</f>
        <v>0</v>
      </c>
    </row>
    <row r="33" spans="1:1">
      <c r="A33" s="665">
        <f>IF('Форма 2.3 | Т-подкл(инд)'!$AI$22="",1,0)</f>
        <v>0</v>
      </c>
    </row>
    <row r="34" spans="1:1">
      <c r="A34" s="665">
        <f>IF('Форма 2.3 | Т-подкл(инд)'!$AK$22="",1,0)</f>
        <v>0</v>
      </c>
    </row>
    <row r="35" spans="1:1">
      <c r="A35" s="665">
        <f>IF('Форма 2.3 | Т-подкл'!$P$22="",1,0)</f>
        <v>1</v>
      </c>
    </row>
    <row r="36" spans="1:1">
      <c r="A36" s="665">
        <f>IF('Форма 2.3 | Т-подкл'!$AC$22="",1,0)</f>
        <v>1</v>
      </c>
    </row>
    <row r="37" spans="1:1">
      <c r="A37" s="665">
        <f>IF('Форма 2.3 | Т-подкл'!$AD$22="",1,0)</f>
        <v>1</v>
      </c>
    </row>
    <row r="38" spans="1:1">
      <c r="A38" s="665">
        <f>IF('Форма 2.3 | Т-подкл'!$AE$22="",1,0)</f>
        <v>1</v>
      </c>
    </row>
    <row r="39" spans="1:1">
      <c r="A39" s="665">
        <f>IF('Форма 2.3 | Т-подкл'!$AF$22="",1,0)</f>
        <v>1</v>
      </c>
    </row>
    <row r="40" spans="1:1">
      <c r="A40" s="665">
        <f>IF('Форма 2.3 | Т-подкл'!$AG$22="",1,0)</f>
        <v>1</v>
      </c>
    </row>
    <row r="41" spans="1:1">
      <c r="A41" s="665">
        <f>IF('Форма 2.3 | Т-подкл'!$AI$22="",1,0)</f>
        <v>1</v>
      </c>
    </row>
    <row r="42" spans="1:1">
      <c r="A42" s="665">
        <f>IF('Форма 2.3 | Т-подкл'!$Q$22="",1,0)</f>
        <v>0</v>
      </c>
    </row>
    <row r="43" spans="1:1">
      <c r="A43" s="665">
        <f>IF('Форма 2.3 | Т-подкл'!$U$22="",1,0)</f>
        <v>0</v>
      </c>
    </row>
    <row r="44" spans="1:1">
      <c r="A44" s="665">
        <f>IF('Форма 2.3 | Т-подкл'!$Y$22="",1,0)</f>
        <v>0</v>
      </c>
    </row>
    <row r="45" spans="1:1">
      <c r="A45" s="665">
        <f>IF('Форма 2.3 | Т-подкл'!$AH$22="",1,0)</f>
        <v>0</v>
      </c>
    </row>
    <row r="46" spans="1:1">
      <c r="A46" s="665">
        <f>IF('Форма 2.3 | Т-подкл'!$AJ$22="",1,0)</f>
        <v>0</v>
      </c>
    </row>
    <row r="47" spans="1:1">
      <c r="A47" s="665">
        <f>IF('Форма 2.11'!$E$12="",1,0)</f>
        <v>0</v>
      </c>
    </row>
    <row r="48" spans="1:1">
      <c r="A48" s="665">
        <f>IF('Форма 2.11'!$F$12="",1,0)</f>
        <v>0</v>
      </c>
    </row>
    <row r="49" spans="1:1">
      <c r="A49" s="665">
        <f>IF('Форма 2.12'!$G$11="",1,0)</f>
        <v>0</v>
      </c>
    </row>
    <row r="50" spans="1:1">
      <c r="A50" s="665">
        <f>IF('Форма 2.12'!$G$12="",1,0)</f>
        <v>0</v>
      </c>
    </row>
    <row r="51" spans="1:1">
      <c r="A51" s="665">
        <f>IF('Форма 2.12'!$H$12="",1,0)</f>
        <v>0</v>
      </c>
    </row>
    <row r="52" spans="1:1">
      <c r="A52" s="665">
        <f>IF('Форма 2.12'!$H$13="",1,0)</f>
        <v>0</v>
      </c>
    </row>
    <row r="53" spans="1:1">
      <c r="A53" s="665">
        <f>IF('Форма 2.12'!$E$15="",1,0)</f>
        <v>0</v>
      </c>
    </row>
    <row r="54" spans="1:1">
      <c r="A54" s="665">
        <f>IF('Форма 2.12'!$H$15="",1,0)</f>
        <v>0</v>
      </c>
    </row>
    <row r="55" spans="1:1">
      <c r="A55" s="665">
        <f>IF('Форма 2.12'!$G$18="",1,0)</f>
        <v>0</v>
      </c>
    </row>
    <row r="56" spans="1:1">
      <c r="A56" s="665">
        <f>IF('Форма 2.12'!$G$24="",1,0)</f>
        <v>0</v>
      </c>
    </row>
    <row r="57" spans="1:1">
      <c r="A57" s="665">
        <f>IF('Форма 2.12'!$G$27="",1,0)</f>
        <v>0</v>
      </c>
    </row>
    <row r="58" spans="1:1">
      <c r="A58" s="665">
        <f>IF('Форма 2.12'!$E$33="",1,0)</f>
        <v>0</v>
      </c>
    </row>
    <row r="59" spans="1:1">
      <c r="A59" s="665">
        <f>IF('Форма 2.12'!$H$33="",1,0)</f>
        <v>0</v>
      </c>
    </row>
    <row r="60" spans="1:1">
      <c r="A60" s="665">
        <f>IF('Форма 2.12'!$G$30="",1,0)</f>
        <v>0</v>
      </c>
    </row>
    <row r="61" spans="1:1">
      <c r="A61" s="665">
        <f>IF('Форма 1.0.2'!$E$12="",1,0)</f>
        <v>1</v>
      </c>
    </row>
    <row r="62" spans="1:1">
      <c r="A62" s="665">
        <f>IF('Форма 1.0.2'!$F$12="",1,0)</f>
        <v>1</v>
      </c>
    </row>
    <row r="63" spans="1:1">
      <c r="A63" s="665">
        <f>IF('Форма 1.0.2'!$G$12="",1,0)</f>
        <v>1</v>
      </c>
    </row>
    <row r="64" spans="1:1">
      <c r="A64" s="665">
        <f>IF('Форма 1.0.2'!$H$12="",1,0)</f>
        <v>1</v>
      </c>
    </row>
    <row r="65" spans="1:1">
      <c r="A65" s="665">
        <f>IF('Форма 1.0.2'!$I$12="",1,0)</f>
        <v>1</v>
      </c>
    </row>
    <row r="66" spans="1:1">
      <c r="A66" s="665">
        <f>IF('Форма 1.0.2'!$J$12="",1,0)</f>
        <v>1</v>
      </c>
    </row>
    <row r="67" spans="1:1">
      <c r="A67" s="665">
        <f>IF('Сведения об изменении'!$E$12="",1,0)</f>
        <v>1</v>
      </c>
    </row>
    <row r="68" spans="1:1">
      <c r="A68" s="667">
        <f>IF(Территории!$E$12="",1,0)</f>
        <v>0</v>
      </c>
    </row>
    <row r="69" spans="1:1">
      <c r="A69" s="667">
        <f>IF('Перечень тарифов'!$E$21="",1,0)</f>
        <v>0</v>
      </c>
    </row>
    <row r="70" spans="1:1">
      <c r="A70" s="667">
        <f>IF('Перечень тарифов'!$F$21="",1,0)</f>
        <v>0</v>
      </c>
    </row>
    <row r="71" spans="1:1">
      <c r="A71" s="667">
        <f>IF('Перечень тарифов'!$G$21="",1,0)</f>
        <v>0</v>
      </c>
    </row>
    <row r="72" spans="1:1">
      <c r="A72" s="667">
        <f>IF('Перечень тарифов'!$K$21="",1,0)</f>
        <v>0</v>
      </c>
    </row>
    <row r="73" spans="1:1">
      <c r="A73" s="667">
        <f>IF('Перечень тарифов'!$O$21="",1,0)</f>
        <v>0</v>
      </c>
    </row>
    <row r="74" spans="1:1">
      <c r="A74" s="667">
        <f>IF('Форма 2.11'!$F$15="",1,0)</f>
        <v>0</v>
      </c>
    </row>
    <row r="75" spans="1:1">
      <c r="A75" s="667">
        <f>IF('Форма 2.11'!$E$15="",1,0)</f>
        <v>0</v>
      </c>
    </row>
    <row r="76" spans="1:1">
      <c r="A76" s="667">
        <f>IF('Форма 2.2 | Т-пит'!$O$23="",1,0)</f>
        <v>0</v>
      </c>
    </row>
    <row r="77" spans="1:1">
      <c r="A77" s="684">
        <f>IF('Форма 2.2 | Т-пит'!$O$26="",1,0)</f>
        <v>0</v>
      </c>
    </row>
    <row r="78" spans="1:1">
      <c r="A78" s="684">
        <f>IF('Форма 2.2 | Т-пит'!$O$27="",1,0)</f>
        <v>0</v>
      </c>
    </row>
    <row r="79" spans="1:1">
      <c r="A79" s="684">
        <f>IF('Форма 2.2 | Т-пит'!$R$27="",1,0)</f>
        <v>0</v>
      </c>
    </row>
    <row r="80" spans="1:1">
      <c r="A80" s="684">
        <f>IF('Форма 2.2 | Т-пит'!$T$27="",1,0)</f>
        <v>0</v>
      </c>
    </row>
    <row r="81" spans="1:1">
      <c r="A81" s="684">
        <f>IF('Форма 2.2 | Т-пит'!$S$27="",1,0)</f>
        <v>0</v>
      </c>
    </row>
    <row r="82" spans="1:1">
      <c r="A82" s="684">
        <f>IF('Форма 2.2 | Т-пит'!$U$27="",1,0)</f>
        <v>0</v>
      </c>
    </row>
    <row r="83" spans="1:1">
      <c r="A83" s="684">
        <f>IF('Форма 2.2 | Т-пит'!$Y$27="",1,0)</f>
        <v>0</v>
      </c>
    </row>
    <row r="84" spans="1:1">
      <c r="A84" s="684">
        <f>IF('Форма 2.2 | Т-пит'!$AA$27="",1,0)</f>
        <v>0</v>
      </c>
    </row>
    <row r="85" spans="1:1">
      <c r="A85" s="684">
        <f>IF('Форма 2.2 | Т-пит'!$V$27="",1,0)</f>
        <v>0</v>
      </c>
    </row>
    <row r="86" spans="1:1">
      <c r="A86" s="684">
        <f>IF('Форма 2.2 | Т-пит'!$Z$27="",1,0)</f>
        <v>0</v>
      </c>
    </row>
    <row r="87" spans="1:1">
      <c r="A87" s="684">
        <f>IF('Форма 2.2 | Т-пит'!$AB$27="",1,0)</f>
        <v>0</v>
      </c>
    </row>
    <row r="88" spans="1:1">
      <c r="A88" s="684">
        <f>IF('Форма 2.2 | Т-пит'!$Y$23="",1,0)</f>
        <v>0</v>
      </c>
    </row>
    <row r="89" spans="1:1">
      <c r="A89" s="684">
        <f>IF('Форма 2.2 | Т-пит'!$AA$23="",1,0)</f>
        <v>0</v>
      </c>
    </row>
    <row r="90" spans="1:1">
      <c r="A90" s="684">
        <f>IF('Форма 2.2 | Т-пит'!$V$23="",1,0)</f>
        <v>0</v>
      </c>
    </row>
    <row r="91" spans="1:1">
      <c r="A91" s="684">
        <f>IF('Форма 2.2 | Т-пит'!$Z$23="",1,0)</f>
        <v>0</v>
      </c>
    </row>
    <row r="92" spans="1:1">
      <c r="A92" s="684">
        <f>IF('Форма 2.2 | Т-пит'!$AB$23="",1,0)</f>
        <v>0</v>
      </c>
    </row>
    <row r="93" spans="1:1">
      <c r="A93" s="684">
        <f>IF('Форма 2.12'!$G$19="",1,0)</f>
        <v>0</v>
      </c>
    </row>
    <row r="94" spans="1:1">
      <c r="A94" s="684">
        <f>IF('Форма 2.12'!$G$20="",1,0)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ColWidth="9.125" defaultRowHeight="11.4"/>
  <cols>
    <col min="1" max="16384" width="9.125" style="696"/>
  </cols>
  <sheetData>
    <row r="1" spans="1:3">
      <c r="A1" s="696" t="s">
        <v>590</v>
      </c>
      <c r="B1" s="696" t="s">
        <v>591</v>
      </c>
      <c r="C1" s="696" t="s">
        <v>70</v>
      </c>
    </row>
    <row r="2" spans="1:3">
      <c r="A2" s="696">
        <v>4189678</v>
      </c>
      <c r="B2" s="696" t="s">
        <v>2451</v>
      </c>
      <c r="C2" s="696" t="s">
        <v>2452</v>
      </c>
    </row>
    <row r="3" spans="1:3">
      <c r="A3" s="696">
        <v>4190415</v>
      </c>
      <c r="B3" s="696" t="s">
        <v>2453</v>
      </c>
      <c r="C3" s="696" t="s">
        <v>2452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ColWidth="9.125" defaultRowHeight="11.4"/>
  <cols>
    <col min="1" max="1" width="9.125" style="384"/>
    <col min="2" max="2" width="66" style="384" customWidth="1"/>
    <col min="3" max="16384" width="9.125" style="384"/>
  </cols>
  <sheetData>
    <row r="3" spans="2:2">
      <c r="B3" s="490" t="s">
        <v>3251</v>
      </c>
    </row>
    <row r="4" spans="2:2">
      <c r="B4" s="490" t="s">
        <v>594</v>
      </c>
    </row>
    <row r="5" spans="2:2">
      <c r="B5" s="490" t="s">
        <v>595</v>
      </c>
    </row>
    <row r="6" spans="2:2">
      <c r="B6" s="490" t="s">
        <v>596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4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ColWidth="9.125" defaultRowHeight="11.4"/>
  <cols>
    <col min="1" max="1" width="9.125" style="418"/>
    <col min="2" max="16384" width="9.1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ColWidth="9.125" defaultRowHeight="14.4"/>
  <cols>
    <col min="1" max="1" width="38.375" style="353" customWidth="1"/>
    <col min="2" max="16384" width="9.125" style="353"/>
  </cols>
  <sheetData>
    <row r="1" spans="1:5">
      <c r="A1" s="354" t="s">
        <v>440</v>
      </c>
      <c r="B1" s="354" t="s">
        <v>441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ColWidth="9.125" defaultRowHeight="11.4"/>
  <cols>
    <col min="1" max="1" width="9.125" style="696"/>
    <col min="2" max="2" width="65.25" style="696" customWidth="1"/>
    <col min="3" max="3" width="41" style="696" customWidth="1"/>
    <col min="4" max="16384" width="9.125" style="696"/>
  </cols>
  <sheetData>
    <row r="1" spans="1:2">
      <c r="A1" s="696" t="s">
        <v>333</v>
      </c>
      <c r="B1" s="696" t="s">
        <v>334</v>
      </c>
    </row>
    <row r="2" spans="1:2">
      <c r="A2" s="696">
        <v>4189680</v>
      </c>
      <c r="B2" s="696" t="s">
        <v>391</v>
      </c>
    </row>
    <row r="3" spans="1:2">
      <c r="A3" s="696">
        <v>4189681</v>
      </c>
      <c r="B3" s="696" t="s">
        <v>388</v>
      </c>
    </row>
    <row r="4" spans="1:2">
      <c r="A4" s="696">
        <v>4189682</v>
      </c>
      <c r="B4" s="696" t="s">
        <v>387</v>
      </c>
    </row>
    <row r="5" spans="1:2">
      <c r="A5" s="696">
        <v>4189683</v>
      </c>
      <c r="B5" s="696" t="s">
        <v>386</v>
      </c>
    </row>
    <row r="6" spans="1:2">
      <c r="A6" s="696">
        <v>4189684</v>
      </c>
      <c r="B6" s="696" t="s">
        <v>390</v>
      </c>
    </row>
    <row r="7" spans="1:2">
      <c r="A7" s="696">
        <v>4189685</v>
      </c>
      <c r="B7" s="696" t="s">
        <v>389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ColWidth="9.125" defaultRowHeight="11.4"/>
  <cols>
    <col min="1" max="1" width="9.125" style="696"/>
    <col min="2" max="2" width="65.25" style="696" customWidth="1"/>
    <col min="3" max="3" width="41" style="696" customWidth="1"/>
    <col min="4" max="16384" width="9.125" style="696"/>
  </cols>
  <sheetData>
    <row r="1" spans="1:2">
      <c r="A1" s="696" t="s">
        <v>333</v>
      </c>
      <c r="B1" s="696" t="s">
        <v>335</v>
      </c>
    </row>
    <row r="2" spans="1:2">
      <c r="A2" s="696">
        <v>4189671</v>
      </c>
      <c r="B2" s="696" t="s">
        <v>2445</v>
      </c>
    </row>
    <row r="3" spans="1:2">
      <c r="A3" s="696">
        <v>4189672</v>
      </c>
      <c r="B3" s="696" t="s">
        <v>2446</v>
      </c>
    </row>
    <row r="4" spans="1:2">
      <c r="A4" s="696">
        <v>4189673</v>
      </c>
      <c r="B4" s="696" t="s">
        <v>2447</v>
      </c>
    </row>
    <row r="5" spans="1:2">
      <c r="A5" s="696">
        <v>4189674</v>
      </c>
      <c r="B5" s="696" t="s">
        <v>2448</v>
      </c>
    </row>
    <row r="6" spans="1:2">
      <c r="A6" s="696">
        <v>4189675</v>
      </c>
      <c r="B6" s="696" t="s">
        <v>2449</v>
      </c>
    </row>
    <row r="7" spans="1:2">
      <c r="A7" s="696">
        <v>4189676</v>
      </c>
      <c r="B7" s="696" t="s">
        <v>2450</v>
      </c>
    </row>
    <row r="8" spans="1:2">
      <c r="A8" s="696">
        <v>4189677</v>
      </c>
      <c r="B8" s="696" t="s">
        <v>392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25" defaultRowHeight="13.2"/>
  <cols>
    <col min="1" max="16384" width="9.1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63"/>
  <sheetViews>
    <sheetView showGridLines="0" zoomScaleNormal="100" workbookViewId="0"/>
  </sheetViews>
  <sheetFormatPr defaultColWidth="9.125" defaultRowHeight="11.4"/>
  <cols>
    <col min="1" max="1" width="36.25" style="2" customWidth="1"/>
    <col min="2" max="2" width="21.125" style="2" customWidth="1"/>
    <col min="3" max="16384" width="9.125" style="1"/>
  </cols>
  <sheetData>
    <row r="1" spans="1:2">
      <c r="A1" s="3" t="s">
        <v>60</v>
      </c>
      <c r="B1" s="3" t="s">
        <v>61</v>
      </c>
    </row>
    <row r="2" spans="1:2">
      <c r="A2" t="s">
        <v>462</v>
      </c>
      <c r="B2" t="s">
        <v>79</v>
      </c>
    </row>
    <row r="3" spans="1:2">
      <c r="A3" t="s">
        <v>463</v>
      </c>
      <c r="B3" t="s">
        <v>654</v>
      </c>
    </row>
    <row r="4" spans="1:2">
      <c r="A4" t="s">
        <v>464</v>
      </c>
      <c r="B4" t="s">
        <v>563</v>
      </c>
    </row>
    <row r="5" spans="1:2">
      <c r="A5" t="s">
        <v>466</v>
      </c>
      <c r="B5" t="s">
        <v>478</v>
      </c>
    </row>
    <row r="6" spans="1:2">
      <c r="A6" t="s">
        <v>465</v>
      </c>
      <c r="B6" t="s">
        <v>479</v>
      </c>
    </row>
    <row r="7" spans="1:2">
      <c r="A7" t="s">
        <v>583</v>
      </c>
      <c r="B7" t="s">
        <v>480</v>
      </c>
    </row>
    <row r="8" spans="1:2">
      <c r="A8" t="s">
        <v>468</v>
      </c>
      <c r="B8" t="s">
        <v>564</v>
      </c>
    </row>
    <row r="9" spans="1:2">
      <c r="A9" t="s">
        <v>584</v>
      </c>
      <c r="B9" t="s">
        <v>481</v>
      </c>
    </row>
    <row r="10" spans="1:2">
      <c r="A10" t="s">
        <v>469</v>
      </c>
      <c r="B10" t="s">
        <v>482</v>
      </c>
    </row>
    <row r="11" spans="1:2">
      <c r="A11" t="s">
        <v>585</v>
      </c>
      <c r="B11" t="s">
        <v>483</v>
      </c>
    </row>
    <row r="12" spans="1:2">
      <c r="A12" t="s">
        <v>470</v>
      </c>
      <c r="B12" t="s">
        <v>338</v>
      </c>
    </row>
    <row r="13" spans="1:2">
      <c r="A13" t="s">
        <v>586</v>
      </c>
      <c r="B13" t="s">
        <v>64</v>
      </c>
    </row>
    <row r="14" spans="1:2">
      <c r="A14" t="s">
        <v>467</v>
      </c>
      <c r="B14" t="s">
        <v>423</v>
      </c>
    </row>
    <row r="15" spans="1:2">
      <c r="A15" t="s">
        <v>587</v>
      </c>
      <c r="B15" t="s">
        <v>492</v>
      </c>
    </row>
    <row r="16" spans="1:2">
      <c r="A16" t="s">
        <v>471</v>
      </c>
      <c r="B16" t="s">
        <v>253</v>
      </c>
    </row>
    <row r="17" spans="1:2">
      <c r="A17" t="s">
        <v>588</v>
      </c>
      <c r="B17" t="s">
        <v>77</v>
      </c>
    </row>
    <row r="18" spans="1:2">
      <c r="A18" t="s">
        <v>472</v>
      </c>
      <c r="B18" t="s">
        <v>66</v>
      </c>
    </row>
    <row r="19" spans="1:2">
      <c r="A19" t="s">
        <v>671</v>
      </c>
      <c r="B19" t="s">
        <v>78</v>
      </c>
    </row>
    <row r="20" spans="1:2">
      <c r="A20" t="s">
        <v>562</v>
      </c>
      <c r="B20" t="s">
        <v>484</v>
      </c>
    </row>
    <row r="21" spans="1:2">
      <c r="A21" t="s">
        <v>473</v>
      </c>
      <c r="B21" t="s">
        <v>76</v>
      </c>
    </row>
    <row r="22" spans="1:2">
      <c r="A22" t="s">
        <v>474</v>
      </c>
      <c r="B22" t="s">
        <v>65</v>
      </c>
    </row>
    <row r="23" spans="1:2">
      <c r="A23" t="s">
        <v>475</v>
      </c>
      <c r="B23" t="s">
        <v>67</v>
      </c>
    </row>
    <row r="24" spans="1:2">
      <c r="A24" t="s">
        <v>476</v>
      </c>
      <c r="B24" t="s">
        <v>421</v>
      </c>
    </row>
    <row r="25" spans="1:2">
      <c r="A25" t="s">
        <v>477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422</v>
      </c>
    </row>
    <row r="29" spans="1:2">
      <c r="A29"/>
      <c r="B29" t="s">
        <v>655</v>
      </c>
    </row>
    <row r="30" spans="1:2">
      <c r="A30"/>
      <c r="B30" t="s">
        <v>485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589</v>
      </c>
    </row>
    <row r="34" spans="1:2">
      <c r="A34"/>
      <c r="B34" t="s">
        <v>565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4"/>
  <cols>
    <col min="1" max="1" width="49.1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25" defaultRowHeight="11.4"/>
  <cols>
    <col min="1" max="1" width="9.125" style="15"/>
    <col min="2" max="16384" width="9.1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25" defaultRowHeight="11.4"/>
  <cols>
    <col min="1" max="26" width="9.125" style="7"/>
    <col min="27" max="36" width="9.125" style="8"/>
    <col min="37" max="16384" width="9.1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210"/>
  <sheetViews>
    <sheetView showGridLines="0" zoomScaleNormal="100" workbookViewId="0"/>
  </sheetViews>
  <sheetFormatPr defaultColWidth="9.125" defaultRowHeight="11.4"/>
  <cols>
    <col min="1" max="2" width="9.125" style="4"/>
    <col min="3" max="3" width="20.75" style="4" customWidth="1"/>
    <col min="4" max="4" width="25.125" style="4" customWidth="1"/>
    <col min="5" max="16384" width="9.125" style="4"/>
  </cols>
  <sheetData>
    <row r="1" spans="1:10">
      <c r="A1" s="4" t="s">
        <v>2444</v>
      </c>
      <c r="B1" s="4" t="s">
        <v>2463</v>
      </c>
      <c r="C1" s="4" t="s">
        <v>2464</v>
      </c>
      <c r="D1" s="4" t="s">
        <v>2465</v>
      </c>
      <c r="E1" s="4" t="s">
        <v>2466</v>
      </c>
      <c r="F1" s="4" t="s">
        <v>2467</v>
      </c>
      <c r="G1" s="4" t="s">
        <v>2468</v>
      </c>
      <c r="H1" s="4" t="s">
        <v>2469</v>
      </c>
      <c r="I1" s="4" t="s">
        <v>2470</v>
      </c>
    </row>
    <row r="2" spans="1:10">
      <c r="A2" s="4">
        <v>1</v>
      </c>
      <c r="B2" s="4" t="s">
        <v>2471</v>
      </c>
      <c r="C2" s="4" t="s">
        <v>140</v>
      </c>
      <c r="D2" s="4" t="s">
        <v>2472</v>
      </c>
      <c r="E2" s="4" t="s">
        <v>2473</v>
      </c>
      <c r="F2" s="4" t="s">
        <v>2474</v>
      </c>
      <c r="G2" s="4" t="s">
        <v>2475</v>
      </c>
      <c r="H2" s="4" t="s">
        <v>2476</v>
      </c>
      <c r="J2" s="4" t="s">
        <v>3246</v>
      </c>
    </row>
    <row r="3" spans="1:10">
      <c r="A3" s="4">
        <v>2</v>
      </c>
      <c r="B3" s="4" t="s">
        <v>2471</v>
      </c>
      <c r="C3" s="4" t="s">
        <v>140</v>
      </c>
      <c r="D3" s="4" t="s">
        <v>2477</v>
      </c>
      <c r="E3" s="4" t="s">
        <v>2478</v>
      </c>
      <c r="F3" s="4" t="s">
        <v>2479</v>
      </c>
      <c r="G3" s="4" t="s">
        <v>2480</v>
      </c>
      <c r="H3" s="4" t="s">
        <v>2481</v>
      </c>
      <c r="J3" s="4" t="s">
        <v>3246</v>
      </c>
    </row>
    <row r="4" spans="1:10">
      <c r="A4" s="4">
        <v>3</v>
      </c>
      <c r="B4" s="4" t="s">
        <v>2471</v>
      </c>
      <c r="C4" s="4" t="s">
        <v>140</v>
      </c>
      <c r="D4" s="4" t="s">
        <v>2482</v>
      </c>
      <c r="E4" s="4" t="s">
        <v>2483</v>
      </c>
      <c r="F4" s="4" t="s">
        <v>2484</v>
      </c>
      <c r="G4" s="4" t="s">
        <v>2485</v>
      </c>
      <c r="J4" s="4" t="s">
        <v>3246</v>
      </c>
    </row>
    <row r="5" spans="1:10">
      <c r="A5" s="4">
        <v>4</v>
      </c>
      <c r="B5" s="4" t="s">
        <v>2471</v>
      </c>
      <c r="C5" s="4" t="s">
        <v>140</v>
      </c>
      <c r="D5" s="4" t="s">
        <v>2486</v>
      </c>
      <c r="E5" s="4" t="s">
        <v>2487</v>
      </c>
      <c r="F5" s="4" t="s">
        <v>2488</v>
      </c>
      <c r="G5" s="4" t="s">
        <v>2489</v>
      </c>
      <c r="J5" s="4" t="s">
        <v>3246</v>
      </c>
    </row>
    <row r="6" spans="1:10">
      <c r="A6" s="4">
        <v>5</v>
      </c>
      <c r="B6" s="4" t="s">
        <v>2471</v>
      </c>
      <c r="C6" s="4" t="s">
        <v>140</v>
      </c>
      <c r="D6" s="4" t="s">
        <v>2490</v>
      </c>
      <c r="E6" s="4" t="s">
        <v>2491</v>
      </c>
      <c r="F6" s="4" t="s">
        <v>2492</v>
      </c>
      <c r="G6" s="4" t="s">
        <v>2493</v>
      </c>
      <c r="J6" s="4" t="s">
        <v>3246</v>
      </c>
    </row>
    <row r="7" spans="1:10">
      <c r="A7" s="4">
        <v>6</v>
      </c>
      <c r="B7" s="4" t="s">
        <v>2471</v>
      </c>
      <c r="C7" s="4" t="s">
        <v>140</v>
      </c>
      <c r="D7" s="4" t="s">
        <v>2494</v>
      </c>
      <c r="E7" s="4" t="s">
        <v>2491</v>
      </c>
      <c r="F7" s="4" t="s">
        <v>2492</v>
      </c>
      <c r="G7" s="4" t="s">
        <v>2495</v>
      </c>
      <c r="J7" s="4" t="s">
        <v>3246</v>
      </c>
    </row>
    <row r="8" spans="1:10">
      <c r="A8" s="4">
        <v>7</v>
      </c>
      <c r="B8" s="4" t="s">
        <v>2471</v>
      </c>
      <c r="C8" s="4" t="s">
        <v>140</v>
      </c>
      <c r="D8" s="4" t="s">
        <v>2496</v>
      </c>
      <c r="E8" s="4" t="s">
        <v>2497</v>
      </c>
      <c r="F8" s="4" t="s">
        <v>2498</v>
      </c>
      <c r="G8" s="4" t="s">
        <v>2499</v>
      </c>
      <c r="H8" s="4" t="s">
        <v>2500</v>
      </c>
      <c r="J8" s="4" t="s">
        <v>3246</v>
      </c>
    </row>
    <row r="9" spans="1:10">
      <c r="A9" s="4">
        <v>8</v>
      </c>
      <c r="B9" s="4" t="s">
        <v>2471</v>
      </c>
      <c r="C9" s="4" t="s">
        <v>140</v>
      </c>
      <c r="D9" s="4" t="s">
        <v>2501</v>
      </c>
      <c r="E9" s="4" t="s">
        <v>2502</v>
      </c>
      <c r="F9" s="4" t="s">
        <v>2503</v>
      </c>
      <c r="G9" s="4" t="s">
        <v>2504</v>
      </c>
      <c r="J9" s="4" t="s">
        <v>3246</v>
      </c>
    </row>
    <row r="10" spans="1:10">
      <c r="A10" s="4">
        <v>9</v>
      </c>
      <c r="B10" s="4" t="s">
        <v>2471</v>
      </c>
      <c r="C10" s="4" t="s">
        <v>140</v>
      </c>
      <c r="D10" s="4" t="s">
        <v>2505</v>
      </c>
      <c r="E10" s="4" t="s">
        <v>2506</v>
      </c>
      <c r="F10" s="4" t="s">
        <v>2507</v>
      </c>
      <c r="G10" s="4" t="s">
        <v>2508</v>
      </c>
      <c r="H10" s="4" t="s">
        <v>2509</v>
      </c>
      <c r="J10" s="4" t="s">
        <v>3246</v>
      </c>
    </row>
    <row r="11" spans="1:10">
      <c r="A11" s="4">
        <v>10</v>
      </c>
      <c r="B11" s="4" t="s">
        <v>2471</v>
      </c>
      <c r="C11" s="4" t="s">
        <v>140</v>
      </c>
      <c r="D11" s="4" t="s">
        <v>2510</v>
      </c>
      <c r="E11" s="4" t="s">
        <v>2511</v>
      </c>
      <c r="F11" s="4" t="s">
        <v>2512</v>
      </c>
      <c r="G11" s="4" t="s">
        <v>2513</v>
      </c>
      <c r="J11" s="4" t="s">
        <v>3246</v>
      </c>
    </row>
    <row r="12" spans="1:10">
      <c r="A12" s="4">
        <v>11</v>
      </c>
      <c r="B12" s="4" t="s">
        <v>2471</v>
      </c>
      <c r="C12" s="4" t="s">
        <v>140</v>
      </c>
      <c r="D12" s="4" t="s">
        <v>2514</v>
      </c>
      <c r="E12" s="4" t="s">
        <v>2515</v>
      </c>
      <c r="F12" s="4" t="s">
        <v>2516</v>
      </c>
      <c r="G12" s="4" t="s">
        <v>2517</v>
      </c>
      <c r="J12" s="4" t="s">
        <v>3246</v>
      </c>
    </row>
    <row r="13" spans="1:10">
      <c r="A13" s="4">
        <v>12</v>
      </c>
      <c r="B13" s="4" t="s">
        <v>2471</v>
      </c>
      <c r="C13" s="4" t="s">
        <v>140</v>
      </c>
      <c r="D13" s="4" t="s">
        <v>2518</v>
      </c>
      <c r="E13" s="4" t="s">
        <v>2519</v>
      </c>
      <c r="F13" s="4" t="s">
        <v>2520</v>
      </c>
      <c r="G13" s="4" t="s">
        <v>2521</v>
      </c>
      <c r="H13" s="4" t="s">
        <v>2522</v>
      </c>
      <c r="J13" s="4" t="s">
        <v>3246</v>
      </c>
    </row>
    <row r="14" spans="1:10">
      <c r="A14" s="4">
        <v>13</v>
      </c>
      <c r="B14" s="4" t="s">
        <v>2471</v>
      </c>
      <c r="C14" s="4" t="s">
        <v>140</v>
      </c>
      <c r="D14" s="4" t="s">
        <v>2523</v>
      </c>
      <c r="E14" s="4" t="s">
        <v>2524</v>
      </c>
      <c r="F14" s="4" t="s">
        <v>2525</v>
      </c>
      <c r="G14" s="4" t="s">
        <v>2526</v>
      </c>
      <c r="H14" s="4" t="s">
        <v>2527</v>
      </c>
      <c r="J14" s="4" t="s">
        <v>3246</v>
      </c>
    </row>
    <row r="15" spans="1:10">
      <c r="A15" s="4">
        <v>14</v>
      </c>
      <c r="B15" s="4" t="s">
        <v>2471</v>
      </c>
      <c r="C15" s="4" t="s">
        <v>140</v>
      </c>
      <c r="D15" s="4" t="s">
        <v>2528</v>
      </c>
      <c r="E15" s="4" t="s">
        <v>2529</v>
      </c>
      <c r="F15" s="4" t="s">
        <v>2530</v>
      </c>
      <c r="G15" s="4" t="s">
        <v>2521</v>
      </c>
      <c r="H15" s="4" t="s">
        <v>2531</v>
      </c>
      <c r="J15" s="4" t="s">
        <v>3246</v>
      </c>
    </row>
    <row r="16" spans="1:10">
      <c r="A16" s="4">
        <v>15</v>
      </c>
      <c r="B16" s="4" t="s">
        <v>2471</v>
      </c>
      <c r="C16" s="4" t="s">
        <v>140</v>
      </c>
      <c r="D16" s="4" t="s">
        <v>2532</v>
      </c>
      <c r="E16" s="4" t="s">
        <v>2533</v>
      </c>
      <c r="F16" s="4" t="s">
        <v>2534</v>
      </c>
      <c r="G16" s="4" t="s">
        <v>2535</v>
      </c>
      <c r="J16" s="4" t="s">
        <v>3246</v>
      </c>
    </row>
    <row r="17" spans="1:10">
      <c r="A17" s="4">
        <v>16</v>
      </c>
      <c r="B17" s="4" t="s">
        <v>2471</v>
      </c>
      <c r="C17" s="4" t="s">
        <v>140</v>
      </c>
      <c r="D17" s="4" t="s">
        <v>2536</v>
      </c>
      <c r="E17" s="4" t="s">
        <v>2537</v>
      </c>
      <c r="F17" s="4" t="s">
        <v>2538</v>
      </c>
      <c r="G17" s="4" t="s">
        <v>2539</v>
      </c>
      <c r="J17" s="4" t="s">
        <v>3246</v>
      </c>
    </row>
    <row r="18" spans="1:10">
      <c r="A18" s="4">
        <v>17</v>
      </c>
      <c r="B18" s="4" t="s">
        <v>2471</v>
      </c>
      <c r="C18" s="4" t="s">
        <v>140</v>
      </c>
      <c r="D18" s="4" t="s">
        <v>2540</v>
      </c>
      <c r="E18" s="4" t="s">
        <v>2541</v>
      </c>
      <c r="F18" s="4" t="s">
        <v>2542</v>
      </c>
      <c r="G18" s="4" t="s">
        <v>2480</v>
      </c>
      <c r="J18" s="4" t="s">
        <v>3246</v>
      </c>
    </row>
    <row r="19" spans="1:10">
      <c r="A19" s="4">
        <v>18</v>
      </c>
      <c r="B19" s="4" t="s">
        <v>2471</v>
      </c>
      <c r="C19" s="4" t="s">
        <v>140</v>
      </c>
      <c r="D19" s="4" t="s">
        <v>2543</v>
      </c>
      <c r="E19" s="4" t="s">
        <v>2544</v>
      </c>
      <c r="F19" s="4" t="s">
        <v>2545</v>
      </c>
      <c r="G19" s="4" t="s">
        <v>2546</v>
      </c>
      <c r="H19" s="4" t="s">
        <v>2547</v>
      </c>
      <c r="J19" s="4" t="s">
        <v>3246</v>
      </c>
    </row>
    <row r="20" spans="1:10">
      <c r="A20" s="4">
        <v>19</v>
      </c>
      <c r="B20" s="4" t="s">
        <v>2471</v>
      </c>
      <c r="C20" s="4" t="s">
        <v>140</v>
      </c>
      <c r="D20" s="4" t="s">
        <v>2548</v>
      </c>
      <c r="E20" s="4" t="s">
        <v>2549</v>
      </c>
      <c r="F20" s="4" t="s">
        <v>2550</v>
      </c>
      <c r="G20" s="4" t="s">
        <v>2513</v>
      </c>
      <c r="J20" s="4" t="s">
        <v>3246</v>
      </c>
    </row>
    <row r="21" spans="1:10">
      <c r="A21" s="4">
        <v>20</v>
      </c>
      <c r="B21" s="4" t="s">
        <v>2471</v>
      </c>
      <c r="C21" s="4" t="s">
        <v>140</v>
      </c>
      <c r="D21" s="4" t="s">
        <v>2551</v>
      </c>
      <c r="E21" s="4" t="s">
        <v>2552</v>
      </c>
      <c r="F21" s="4" t="s">
        <v>2553</v>
      </c>
      <c r="G21" s="4" t="s">
        <v>2554</v>
      </c>
      <c r="J21" s="4" t="s">
        <v>3246</v>
      </c>
    </row>
    <row r="22" spans="1:10">
      <c r="A22" s="4">
        <v>21</v>
      </c>
      <c r="B22" s="4" t="s">
        <v>2471</v>
      </c>
      <c r="C22" s="4" t="s">
        <v>140</v>
      </c>
      <c r="D22" s="4" t="s">
        <v>2555</v>
      </c>
      <c r="E22" s="4" t="s">
        <v>2556</v>
      </c>
      <c r="F22" s="4" t="s">
        <v>2557</v>
      </c>
      <c r="G22" s="4" t="s">
        <v>2558</v>
      </c>
      <c r="H22" s="4" t="s">
        <v>2559</v>
      </c>
      <c r="J22" s="4" t="s">
        <v>3246</v>
      </c>
    </row>
    <row r="23" spans="1:10">
      <c r="A23" s="4">
        <v>22</v>
      </c>
      <c r="B23" s="4" t="s">
        <v>2471</v>
      </c>
      <c r="C23" s="4" t="s">
        <v>140</v>
      </c>
      <c r="D23" s="4" t="s">
        <v>2560</v>
      </c>
      <c r="E23" s="4" t="s">
        <v>2561</v>
      </c>
      <c r="F23" s="4" t="s">
        <v>2562</v>
      </c>
      <c r="G23" s="4" t="s">
        <v>2558</v>
      </c>
      <c r="H23" s="4" t="s">
        <v>2563</v>
      </c>
      <c r="J23" s="4" t="s">
        <v>3246</v>
      </c>
    </row>
    <row r="24" spans="1:10">
      <c r="A24" s="4">
        <v>23</v>
      </c>
      <c r="B24" s="4" t="s">
        <v>2471</v>
      </c>
      <c r="C24" s="4" t="s">
        <v>140</v>
      </c>
      <c r="D24" s="4" t="s">
        <v>2564</v>
      </c>
      <c r="E24" s="4" t="s">
        <v>2565</v>
      </c>
      <c r="F24" s="4" t="s">
        <v>2566</v>
      </c>
      <c r="G24" s="4" t="s">
        <v>2558</v>
      </c>
      <c r="J24" s="4" t="s">
        <v>3246</v>
      </c>
    </row>
    <row r="25" spans="1:10">
      <c r="A25" s="4">
        <v>24</v>
      </c>
      <c r="B25" s="4" t="s">
        <v>2471</v>
      </c>
      <c r="C25" s="4" t="s">
        <v>140</v>
      </c>
      <c r="D25" s="4" t="s">
        <v>2567</v>
      </c>
      <c r="E25" s="4" t="s">
        <v>2568</v>
      </c>
      <c r="F25" s="4" t="s">
        <v>2569</v>
      </c>
      <c r="G25" s="4" t="s">
        <v>2558</v>
      </c>
      <c r="H25" s="4" t="s">
        <v>2570</v>
      </c>
      <c r="J25" s="4" t="s">
        <v>3246</v>
      </c>
    </row>
    <row r="26" spans="1:10">
      <c r="A26" s="4">
        <v>25</v>
      </c>
      <c r="B26" s="4" t="s">
        <v>2471</v>
      </c>
      <c r="C26" s="4" t="s">
        <v>140</v>
      </c>
      <c r="D26" s="4" t="s">
        <v>2571</v>
      </c>
      <c r="E26" s="4" t="s">
        <v>2572</v>
      </c>
      <c r="F26" s="4" t="s">
        <v>2573</v>
      </c>
      <c r="G26" s="4" t="s">
        <v>2558</v>
      </c>
      <c r="H26" s="4" t="s">
        <v>2574</v>
      </c>
      <c r="J26" s="4" t="s">
        <v>3246</v>
      </c>
    </row>
    <row r="27" spans="1:10">
      <c r="A27" s="4">
        <v>26</v>
      </c>
      <c r="B27" s="4" t="s">
        <v>2471</v>
      </c>
      <c r="C27" s="4" t="s">
        <v>140</v>
      </c>
      <c r="D27" s="4" t="s">
        <v>2575</v>
      </c>
      <c r="E27" s="4" t="s">
        <v>2576</v>
      </c>
      <c r="F27" s="4" t="s">
        <v>2577</v>
      </c>
      <c r="G27" s="4" t="s">
        <v>2558</v>
      </c>
      <c r="H27" s="4" t="s">
        <v>2578</v>
      </c>
      <c r="J27" s="4" t="s">
        <v>3246</v>
      </c>
    </row>
    <row r="28" spans="1:10">
      <c r="A28" s="4">
        <v>27</v>
      </c>
      <c r="B28" s="4" t="s">
        <v>2471</v>
      </c>
      <c r="C28" s="4" t="s">
        <v>140</v>
      </c>
      <c r="D28" s="4" t="s">
        <v>2579</v>
      </c>
      <c r="E28" s="4" t="s">
        <v>2580</v>
      </c>
      <c r="F28" s="4" t="s">
        <v>2581</v>
      </c>
      <c r="G28" s="4" t="s">
        <v>2558</v>
      </c>
      <c r="H28" s="4" t="s">
        <v>2582</v>
      </c>
      <c r="J28" s="4" t="s">
        <v>3246</v>
      </c>
    </row>
    <row r="29" spans="1:10">
      <c r="A29" s="4">
        <v>28</v>
      </c>
      <c r="B29" s="4" t="s">
        <v>2471</v>
      </c>
      <c r="C29" s="4" t="s">
        <v>140</v>
      </c>
      <c r="D29" s="4" t="s">
        <v>2583</v>
      </c>
      <c r="E29" s="4" t="s">
        <v>2584</v>
      </c>
      <c r="F29" s="4" t="s">
        <v>2585</v>
      </c>
      <c r="G29" s="4" t="s">
        <v>2586</v>
      </c>
      <c r="H29" s="4" t="s">
        <v>2522</v>
      </c>
      <c r="J29" s="4" t="s">
        <v>3246</v>
      </c>
    </row>
    <row r="30" spans="1:10">
      <c r="A30" s="4">
        <v>29</v>
      </c>
      <c r="B30" s="4" t="s">
        <v>2471</v>
      </c>
      <c r="C30" s="4" t="s">
        <v>140</v>
      </c>
      <c r="D30" s="4" t="s">
        <v>2587</v>
      </c>
      <c r="E30" s="4" t="s">
        <v>2588</v>
      </c>
      <c r="F30" s="4" t="s">
        <v>2589</v>
      </c>
      <c r="G30" s="4" t="s">
        <v>2558</v>
      </c>
      <c r="H30" s="4" t="s">
        <v>2590</v>
      </c>
      <c r="J30" s="4" t="s">
        <v>3246</v>
      </c>
    </row>
    <row r="31" spans="1:10">
      <c r="A31" s="4">
        <v>30</v>
      </c>
      <c r="B31" s="4" t="s">
        <v>2471</v>
      </c>
      <c r="C31" s="4" t="s">
        <v>140</v>
      </c>
      <c r="D31" s="4" t="s">
        <v>2591</v>
      </c>
      <c r="E31" s="4" t="s">
        <v>2592</v>
      </c>
      <c r="F31" s="4" t="s">
        <v>2593</v>
      </c>
      <c r="G31" s="4" t="s">
        <v>2594</v>
      </c>
      <c r="J31" s="4" t="s">
        <v>3246</v>
      </c>
    </row>
    <row r="32" spans="1:10">
      <c r="A32" s="4">
        <v>31</v>
      </c>
      <c r="B32" s="4" t="s">
        <v>2471</v>
      </c>
      <c r="C32" s="4" t="s">
        <v>140</v>
      </c>
      <c r="D32" s="4" t="s">
        <v>2595</v>
      </c>
      <c r="E32" s="4" t="s">
        <v>2596</v>
      </c>
      <c r="F32" s="4" t="s">
        <v>2597</v>
      </c>
      <c r="G32" s="4" t="s">
        <v>2598</v>
      </c>
      <c r="J32" s="4" t="s">
        <v>3246</v>
      </c>
    </row>
    <row r="33" spans="1:10">
      <c r="A33" s="4">
        <v>32</v>
      </c>
      <c r="B33" s="4" t="s">
        <v>2471</v>
      </c>
      <c r="C33" s="4" t="s">
        <v>140</v>
      </c>
      <c r="D33" s="4" t="s">
        <v>2599</v>
      </c>
      <c r="E33" s="4" t="s">
        <v>2600</v>
      </c>
      <c r="F33" s="4" t="s">
        <v>2601</v>
      </c>
      <c r="G33" s="4" t="s">
        <v>2602</v>
      </c>
      <c r="J33" s="4" t="s">
        <v>3246</v>
      </c>
    </row>
    <row r="34" spans="1:10">
      <c r="A34" s="4">
        <v>33</v>
      </c>
      <c r="B34" s="4" t="s">
        <v>2471</v>
      </c>
      <c r="C34" s="4" t="s">
        <v>140</v>
      </c>
      <c r="D34" s="4" t="s">
        <v>2603</v>
      </c>
      <c r="E34" s="4" t="s">
        <v>2604</v>
      </c>
      <c r="F34" s="4" t="s">
        <v>2605</v>
      </c>
      <c r="G34" s="4" t="s">
        <v>2606</v>
      </c>
      <c r="H34" s="4" t="s">
        <v>2607</v>
      </c>
      <c r="J34" s="4" t="s">
        <v>3246</v>
      </c>
    </row>
    <row r="35" spans="1:10">
      <c r="A35" s="4">
        <v>34</v>
      </c>
      <c r="B35" s="4" t="s">
        <v>2471</v>
      </c>
      <c r="C35" s="4" t="s">
        <v>140</v>
      </c>
      <c r="D35" s="4" t="s">
        <v>2608</v>
      </c>
      <c r="E35" s="4" t="s">
        <v>2609</v>
      </c>
      <c r="F35" s="4" t="s">
        <v>2610</v>
      </c>
      <c r="G35" s="4" t="s">
        <v>2526</v>
      </c>
      <c r="J35" s="4" t="s">
        <v>3246</v>
      </c>
    </row>
    <row r="36" spans="1:10">
      <c r="A36" s="4">
        <v>35</v>
      </c>
      <c r="B36" s="4" t="s">
        <v>2471</v>
      </c>
      <c r="C36" s="4" t="s">
        <v>140</v>
      </c>
      <c r="D36" s="4" t="s">
        <v>2611</v>
      </c>
      <c r="E36" s="4" t="s">
        <v>2612</v>
      </c>
      <c r="F36" s="4" t="s">
        <v>2613</v>
      </c>
      <c r="G36" s="4" t="s">
        <v>2526</v>
      </c>
      <c r="H36" s="4" t="s">
        <v>2614</v>
      </c>
      <c r="J36" s="4" t="s">
        <v>3246</v>
      </c>
    </row>
    <row r="37" spans="1:10">
      <c r="A37" s="4">
        <v>36</v>
      </c>
      <c r="B37" s="4" t="s">
        <v>2471</v>
      </c>
      <c r="C37" s="4" t="s">
        <v>140</v>
      </c>
      <c r="D37" s="4" t="s">
        <v>2615</v>
      </c>
      <c r="E37" s="4" t="s">
        <v>2616</v>
      </c>
      <c r="F37" s="4" t="s">
        <v>2617</v>
      </c>
      <c r="G37" s="4" t="s">
        <v>2618</v>
      </c>
      <c r="H37" s="4" t="s">
        <v>2619</v>
      </c>
      <c r="J37" s="4" t="s">
        <v>3246</v>
      </c>
    </row>
    <row r="38" spans="1:10">
      <c r="A38" s="4">
        <v>37</v>
      </c>
      <c r="B38" s="4" t="s">
        <v>2471</v>
      </c>
      <c r="C38" s="4" t="s">
        <v>140</v>
      </c>
      <c r="D38" s="4" t="s">
        <v>2620</v>
      </c>
      <c r="E38" s="4" t="s">
        <v>2621</v>
      </c>
      <c r="F38" s="4" t="s">
        <v>2622</v>
      </c>
      <c r="G38" s="4" t="s">
        <v>2623</v>
      </c>
      <c r="J38" s="4" t="s">
        <v>3246</v>
      </c>
    </row>
    <row r="39" spans="1:10">
      <c r="A39" s="4">
        <v>38</v>
      </c>
      <c r="B39" s="4" t="s">
        <v>2471</v>
      </c>
      <c r="C39" s="4" t="s">
        <v>140</v>
      </c>
      <c r="D39" s="4" t="s">
        <v>2624</v>
      </c>
      <c r="E39" s="4" t="s">
        <v>2621</v>
      </c>
      <c r="F39" s="4" t="s">
        <v>2625</v>
      </c>
      <c r="G39" s="4" t="s">
        <v>2626</v>
      </c>
      <c r="J39" s="4" t="s">
        <v>3246</v>
      </c>
    </row>
    <row r="40" spans="1:10">
      <c r="A40" s="4">
        <v>39</v>
      </c>
      <c r="B40" s="4" t="s">
        <v>2471</v>
      </c>
      <c r="C40" s="4" t="s">
        <v>140</v>
      </c>
      <c r="D40" s="4" t="s">
        <v>2627</v>
      </c>
      <c r="E40" s="4" t="s">
        <v>2628</v>
      </c>
      <c r="F40" s="4" t="s">
        <v>2629</v>
      </c>
      <c r="G40" s="4" t="s">
        <v>2535</v>
      </c>
      <c r="J40" s="4" t="s">
        <v>3246</v>
      </c>
    </row>
    <row r="41" spans="1:10">
      <c r="A41" s="4">
        <v>40</v>
      </c>
      <c r="B41" s="4" t="s">
        <v>2471</v>
      </c>
      <c r="C41" s="4" t="s">
        <v>140</v>
      </c>
      <c r="D41" s="4" t="s">
        <v>2630</v>
      </c>
      <c r="E41" s="4" t="s">
        <v>2631</v>
      </c>
      <c r="F41" s="4" t="s">
        <v>2632</v>
      </c>
      <c r="G41" s="4" t="s">
        <v>2633</v>
      </c>
      <c r="H41" s="4" t="s">
        <v>2634</v>
      </c>
      <c r="J41" s="4" t="s">
        <v>3246</v>
      </c>
    </row>
    <row r="42" spans="1:10">
      <c r="A42" s="4">
        <v>41</v>
      </c>
      <c r="B42" s="4" t="s">
        <v>2471</v>
      </c>
      <c r="C42" s="4" t="s">
        <v>140</v>
      </c>
      <c r="D42" s="4" t="s">
        <v>2635</v>
      </c>
      <c r="E42" s="4" t="s">
        <v>2636</v>
      </c>
      <c r="F42" s="4" t="s">
        <v>2637</v>
      </c>
      <c r="G42" s="4" t="s">
        <v>2638</v>
      </c>
      <c r="J42" s="4" t="s">
        <v>3246</v>
      </c>
    </row>
    <row r="43" spans="1:10">
      <c r="A43" s="4">
        <v>42</v>
      </c>
      <c r="B43" s="4" t="s">
        <v>2471</v>
      </c>
      <c r="C43" s="4" t="s">
        <v>140</v>
      </c>
      <c r="D43" s="4" t="s">
        <v>2639</v>
      </c>
      <c r="E43" s="4" t="s">
        <v>2640</v>
      </c>
      <c r="F43" s="4" t="s">
        <v>2641</v>
      </c>
      <c r="G43" s="4" t="s">
        <v>2499</v>
      </c>
      <c r="H43" s="4" t="s">
        <v>2642</v>
      </c>
      <c r="J43" s="4" t="s">
        <v>3246</v>
      </c>
    </row>
    <row r="44" spans="1:10">
      <c r="A44" s="4">
        <v>43</v>
      </c>
      <c r="B44" s="4" t="s">
        <v>2471</v>
      </c>
      <c r="C44" s="4" t="s">
        <v>140</v>
      </c>
      <c r="D44" s="4" t="s">
        <v>2643</v>
      </c>
      <c r="E44" s="4" t="s">
        <v>2644</v>
      </c>
      <c r="F44" s="4" t="s">
        <v>2645</v>
      </c>
      <c r="G44" s="4" t="s">
        <v>2646</v>
      </c>
      <c r="J44" s="4" t="s">
        <v>3246</v>
      </c>
    </row>
    <row r="45" spans="1:10">
      <c r="A45" s="4">
        <v>44</v>
      </c>
      <c r="B45" s="4" t="s">
        <v>2471</v>
      </c>
      <c r="C45" s="4" t="s">
        <v>140</v>
      </c>
      <c r="D45" s="4" t="s">
        <v>2647</v>
      </c>
      <c r="E45" s="4" t="s">
        <v>2648</v>
      </c>
      <c r="F45" s="4" t="s">
        <v>2649</v>
      </c>
      <c r="G45" s="4" t="s">
        <v>2650</v>
      </c>
      <c r="H45" s="4" t="s">
        <v>2651</v>
      </c>
      <c r="J45" s="4" t="s">
        <v>3246</v>
      </c>
    </row>
    <row r="46" spans="1:10">
      <c r="A46" s="4">
        <v>45</v>
      </c>
      <c r="B46" s="4" t="s">
        <v>2471</v>
      </c>
      <c r="C46" s="4" t="s">
        <v>140</v>
      </c>
      <c r="D46" s="4" t="s">
        <v>2652</v>
      </c>
      <c r="E46" s="4" t="s">
        <v>2653</v>
      </c>
      <c r="F46" s="4" t="s">
        <v>2654</v>
      </c>
      <c r="G46" s="4" t="s">
        <v>2526</v>
      </c>
      <c r="H46" s="4" t="s">
        <v>2655</v>
      </c>
      <c r="J46" s="4" t="s">
        <v>3246</v>
      </c>
    </row>
    <row r="47" spans="1:10">
      <c r="A47" s="4">
        <v>46</v>
      </c>
      <c r="B47" s="4" t="s">
        <v>2471</v>
      </c>
      <c r="C47" s="4" t="s">
        <v>140</v>
      </c>
      <c r="D47" s="4" t="s">
        <v>2656</v>
      </c>
      <c r="E47" s="4" t="s">
        <v>2657</v>
      </c>
      <c r="F47" s="4" t="s">
        <v>2658</v>
      </c>
      <c r="G47" s="4" t="s">
        <v>2535</v>
      </c>
      <c r="J47" s="4" t="s">
        <v>3246</v>
      </c>
    </row>
    <row r="48" spans="1:10">
      <c r="A48" s="4">
        <v>47</v>
      </c>
      <c r="B48" s="4" t="s">
        <v>2471</v>
      </c>
      <c r="C48" s="4" t="s">
        <v>140</v>
      </c>
      <c r="D48" s="4" t="s">
        <v>2659</v>
      </c>
      <c r="E48" s="4" t="s">
        <v>2660</v>
      </c>
      <c r="F48" s="4" t="s">
        <v>2661</v>
      </c>
      <c r="G48" s="4" t="s">
        <v>2662</v>
      </c>
      <c r="J48" s="4" t="s">
        <v>3246</v>
      </c>
    </row>
    <row r="49" spans="1:10">
      <c r="A49" s="4">
        <v>48</v>
      </c>
      <c r="B49" s="4" t="s">
        <v>2471</v>
      </c>
      <c r="C49" s="4" t="s">
        <v>140</v>
      </c>
      <c r="D49" s="4" t="s">
        <v>2663</v>
      </c>
      <c r="E49" s="4" t="s">
        <v>2664</v>
      </c>
      <c r="F49" s="4" t="s">
        <v>2665</v>
      </c>
      <c r="G49" s="4" t="s">
        <v>2535</v>
      </c>
      <c r="J49" s="4" t="s">
        <v>3246</v>
      </c>
    </row>
    <row r="50" spans="1:10">
      <c r="A50" s="4">
        <v>49</v>
      </c>
      <c r="B50" s="4" t="s">
        <v>2471</v>
      </c>
      <c r="C50" s="4" t="s">
        <v>140</v>
      </c>
      <c r="D50" s="4" t="s">
        <v>2666</v>
      </c>
      <c r="E50" s="4" t="s">
        <v>2667</v>
      </c>
      <c r="F50" s="4" t="s">
        <v>2668</v>
      </c>
      <c r="G50" s="4" t="s">
        <v>2669</v>
      </c>
      <c r="H50" s="4" t="s">
        <v>2590</v>
      </c>
      <c r="J50" s="4" t="s">
        <v>3246</v>
      </c>
    </row>
    <row r="51" spans="1:10">
      <c r="A51" s="4">
        <v>50</v>
      </c>
      <c r="B51" s="4" t="s">
        <v>2471</v>
      </c>
      <c r="C51" s="4" t="s">
        <v>140</v>
      </c>
      <c r="D51" s="4" t="s">
        <v>2670</v>
      </c>
      <c r="E51" s="4" t="s">
        <v>2671</v>
      </c>
      <c r="F51" s="4" t="s">
        <v>2672</v>
      </c>
      <c r="G51" s="4" t="s">
        <v>2669</v>
      </c>
      <c r="H51" s="4" t="s">
        <v>2673</v>
      </c>
      <c r="J51" s="4" t="s">
        <v>3246</v>
      </c>
    </row>
    <row r="52" spans="1:10">
      <c r="A52" s="4">
        <v>51</v>
      </c>
      <c r="B52" s="4" t="s">
        <v>2471</v>
      </c>
      <c r="C52" s="4" t="s">
        <v>140</v>
      </c>
      <c r="D52" s="4" t="s">
        <v>2674</v>
      </c>
      <c r="E52" s="4" t="s">
        <v>2675</v>
      </c>
      <c r="F52" s="4" t="s">
        <v>2676</v>
      </c>
      <c r="G52" s="4" t="s">
        <v>2677</v>
      </c>
      <c r="H52" s="4" t="s">
        <v>2678</v>
      </c>
      <c r="J52" s="4" t="s">
        <v>3246</v>
      </c>
    </row>
    <row r="53" spans="1:10">
      <c r="A53" s="4">
        <v>52</v>
      </c>
      <c r="B53" s="4" t="s">
        <v>2471</v>
      </c>
      <c r="C53" s="4" t="s">
        <v>140</v>
      </c>
      <c r="D53" s="4" t="s">
        <v>2679</v>
      </c>
      <c r="E53" s="4" t="s">
        <v>2680</v>
      </c>
      <c r="F53" s="4" t="s">
        <v>2681</v>
      </c>
      <c r="G53" s="4" t="s">
        <v>2682</v>
      </c>
      <c r="J53" s="4" t="s">
        <v>3246</v>
      </c>
    </row>
    <row r="54" spans="1:10">
      <c r="A54" s="4">
        <v>53</v>
      </c>
      <c r="B54" s="4" t="s">
        <v>2471</v>
      </c>
      <c r="C54" s="4" t="s">
        <v>140</v>
      </c>
      <c r="D54" s="4" t="s">
        <v>2683</v>
      </c>
      <c r="E54" s="4" t="s">
        <v>2684</v>
      </c>
      <c r="F54" s="4" t="s">
        <v>2685</v>
      </c>
      <c r="G54" s="4" t="s">
        <v>2686</v>
      </c>
      <c r="J54" s="4" t="s">
        <v>3246</v>
      </c>
    </row>
    <row r="55" spans="1:10">
      <c r="A55" s="4">
        <v>54</v>
      </c>
      <c r="B55" s="4" t="s">
        <v>2471</v>
      </c>
      <c r="C55" s="4" t="s">
        <v>140</v>
      </c>
      <c r="D55" s="4" t="s">
        <v>2687</v>
      </c>
      <c r="E55" s="4" t="s">
        <v>2688</v>
      </c>
      <c r="F55" s="4" t="s">
        <v>2689</v>
      </c>
      <c r="G55" s="4" t="s">
        <v>2690</v>
      </c>
      <c r="H55" s="4" t="s">
        <v>2691</v>
      </c>
      <c r="J55" s="4" t="s">
        <v>3246</v>
      </c>
    </row>
    <row r="56" spans="1:10">
      <c r="A56" s="4">
        <v>55</v>
      </c>
      <c r="B56" s="4" t="s">
        <v>2471</v>
      </c>
      <c r="C56" s="4" t="s">
        <v>140</v>
      </c>
      <c r="D56" s="4" t="s">
        <v>2692</v>
      </c>
      <c r="E56" s="4" t="s">
        <v>2693</v>
      </c>
      <c r="F56" s="4" t="s">
        <v>2694</v>
      </c>
      <c r="G56" s="4" t="s">
        <v>2690</v>
      </c>
      <c r="H56" s="4" t="s">
        <v>2695</v>
      </c>
      <c r="J56" s="4" t="s">
        <v>3246</v>
      </c>
    </row>
    <row r="57" spans="1:10">
      <c r="A57" s="4">
        <v>56</v>
      </c>
      <c r="B57" s="4" t="s">
        <v>2471</v>
      </c>
      <c r="C57" s="4" t="s">
        <v>140</v>
      </c>
      <c r="D57" s="4" t="s">
        <v>2696</v>
      </c>
      <c r="E57" s="4" t="s">
        <v>2697</v>
      </c>
      <c r="F57" s="4" t="s">
        <v>2698</v>
      </c>
      <c r="G57" s="4" t="s">
        <v>2521</v>
      </c>
      <c r="J57" s="4" t="s">
        <v>3246</v>
      </c>
    </row>
    <row r="58" spans="1:10">
      <c r="A58" s="4">
        <v>57</v>
      </c>
      <c r="B58" s="4" t="s">
        <v>2471</v>
      </c>
      <c r="C58" s="4" t="s">
        <v>140</v>
      </c>
      <c r="D58" s="4" t="s">
        <v>2699</v>
      </c>
      <c r="E58" s="4" t="s">
        <v>2700</v>
      </c>
      <c r="F58" s="4" t="s">
        <v>2701</v>
      </c>
      <c r="G58" s="4" t="s">
        <v>2702</v>
      </c>
      <c r="J58" s="4" t="s">
        <v>3246</v>
      </c>
    </row>
    <row r="59" spans="1:10">
      <c r="A59" s="4">
        <v>58</v>
      </c>
      <c r="B59" s="4" t="s">
        <v>2471</v>
      </c>
      <c r="C59" s="4" t="s">
        <v>140</v>
      </c>
      <c r="D59" s="4" t="s">
        <v>2703</v>
      </c>
      <c r="E59" s="4" t="s">
        <v>2704</v>
      </c>
      <c r="F59" s="4" t="s">
        <v>2705</v>
      </c>
      <c r="G59" s="4" t="s">
        <v>2706</v>
      </c>
      <c r="J59" s="4" t="s">
        <v>3246</v>
      </c>
    </row>
    <row r="60" spans="1:10">
      <c r="A60" s="4">
        <v>59</v>
      </c>
      <c r="B60" s="4" t="s">
        <v>2471</v>
      </c>
      <c r="C60" s="4" t="s">
        <v>140</v>
      </c>
      <c r="D60" s="4" t="s">
        <v>2707</v>
      </c>
      <c r="E60" s="4" t="s">
        <v>2708</v>
      </c>
      <c r="F60" s="4" t="s">
        <v>2709</v>
      </c>
      <c r="G60" s="4" t="s">
        <v>2710</v>
      </c>
      <c r="J60" s="4" t="s">
        <v>3246</v>
      </c>
    </row>
    <row r="61" spans="1:10">
      <c r="A61" s="4">
        <v>60</v>
      </c>
      <c r="B61" s="4" t="s">
        <v>2471</v>
      </c>
      <c r="C61" s="4" t="s">
        <v>140</v>
      </c>
      <c r="D61" s="4" t="s">
        <v>2711</v>
      </c>
      <c r="E61" s="4" t="s">
        <v>2712</v>
      </c>
      <c r="F61" s="4" t="s">
        <v>2713</v>
      </c>
      <c r="G61" s="4" t="s">
        <v>2554</v>
      </c>
      <c r="H61" s="4" t="s">
        <v>2714</v>
      </c>
      <c r="J61" s="4" t="s">
        <v>3246</v>
      </c>
    </row>
    <row r="62" spans="1:10">
      <c r="A62" s="4">
        <v>61</v>
      </c>
      <c r="B62" s="4" t="s">
        <v>2471</v>
      </c>
      <c r="C62" s="4" t="s">
        <v>140</v>
      </c>
      <c r="D62" s="4" t="s">
        <v>2715</v>
      </c>
      <c r="E62" s="4" t="s">
        <v>2716</v>
      </c>
      <c r="F62" s="4" t="s">
        <v>2717</v>
      </c>
      <c r="G62" s="4" t="s">
        <v>2650</v>
      </c>
      <c r="J62" s="4" t="s">
        <v>3246</v>
      </c>
    </row>
    <row r="63" spans="1:10">
      <c r="A63" s="4">
        <v>62</v>
      </c>
      <c r="B63" s="4" t="s">
        <v>2471</v>
      </c>
      <c r="C63" s="4" t="s">
        <v>140</v>
      </c>
      <c r="D63" s="4" t="s">
        <v>2718</v>
      </c>
      <c r="E63" s="4" t="s">
        <v>2719</v>
      </c>
      <c r="F63" s="4" t="s">
        <v>2720</v>
      </c>
      <c r="G63" s="4" t="s">
        <v>2721</v>
      </c>
      <c r="J63" s="4" t="s">
        <v>3246</v>
      </c>
    </row>
    <row r="64" spans="1:10">
      <c r="A64" s="4">
        <v>63</v>
      </c>
      <c r="B64" s="4" t="s">
        <v>2471</v>
      </c>
      <c r="C64" s="4" t="s">
        <v>140</v>
      </c>
      <c r="D64" s="4" t="s">
        <v>2722</v>
      </c>
      <c r="E64" s="4" t="s">
        <v>2723</v>
      </c>
      <c r="F64" s="4" t="s">
        <v>2724</v>
      </c>
      <c r="G64" s="4" t="s">
        <v>2725</v>
      </c>
      <c r="J64" s="4" t="s">
        <v>3246</v>
      </c>
    </row>
    <row r="65" spans="1:10">
      <c r="A65" s="4">
        <v>64</v>
      </c>
      <c r="B65" s="4" t="s">
        <v>2471</v>
      </c>
      <c r="C65" s="4" t="s">
        <v>140</v>
      </c>
      <c r="D65" s="4" t="s">
        <v>2726</v>
      </c>
      <c r="E65" s="4" t="s">
        <v>2727</v>
      </c>
      <c r="F65" s="4" t="s">
        <v>2728</v>
      </c>
      <c r="G65" s="4" t="s">
        <v>2729</v>
      </c>
      <c r="J65" s="4" t="s">
        <v>3246</v>
      </c>
    </row>
    <row r="66" spans="1:10">
      <c r="A66" s="4">
        <v>65</v>
      </c>
      <c r="B66" s="4" t="s">
        <v>2471</v>
      </c>
      <c r="C66" s="4" t="s">
        <v>140</v>
      </c>
      <c r="D66" s="4" t="s">
        <v>2730</v>
      </c>
      <c r="E66" s="4" t="s">
        <v>2731</v>
      </c>
      <c r="F66" s="4" t="s">
        <v>2732</v>
      </c>
      <c r="G66" s="4" t="s">
        <v>2733</v>
      </c>
      <c r="J66" s="4" t="s">
        <v>3246</v>
      </c>
    </row>
    <row r="67" spans="1:10">
      <c r="A67" s="4">
        <v>66</v>
      </c>
      <c r="B67" s="4" t="s">
        <v>2471</v>
      </c>
      <c r="C67" s="4" t="s">
        <v>140</v>
      </c>
      <c r="D67" s="4" t="s">
        <v>2734</v>
      </c>
      <c r="E67" s="4" t="s">
        <v>2735</v>
      </c>
      <c r="F67" s="4" t="s">
        <v>2736</v>
      </c>
      <c r="G67" s="4" t="s">
        <v>2682</v>
      </c>
      <c r="J67" s="4" t="s">
        <v>3246</v>
      </c>
    </row>
    <row r="68" spans="1:10">
      <c r="A68" s="4">
        <v>67</v>
      </c>
      <c r="B68" s="4" t="s">
        <v>2471</v>
      </c>
      <c r="C68" s="4" t="s">
        <v>140</v>
      </c>
      <c r="D68" s="4" t="s">
        <v>2737</v>
      </c>
      <c r="E68" s="4" t="s">
        <v>2738</v>
      </c>
      <c r="F68" s="4" t="s">
        <v>2739</v>
      </c>
      <c r="G68" s="4" t="s">
        <v>2740</v>
      </c>
      <c r="H68" s="4" t="s">
        <v>2741</v>
      </c>
      <c r="J68" s="4" t="s">
        <v>3246</v>
      </c>
    </row>
    <row r="69" spans="1:10">
      <c r="A69" s="4">
        <v>68</v>
      </c>
      <c r="B69" s="4" t="s">
        <v>2471</v>
      </c>
      <c r="C69" s="4" t="s">
        <v>140</v>
      </c>
      <c r="D69" s="4" t="s">
        <v>2742</v>
      </c>
      <c r="E69" s="4" t="s">
        <v>2743</v>
      </c>
      <c r="F69" s="4" t="s">
        <v>2744</v>
      </c>
      <c r="G69" s="4" t="s">
        <v>2638</v>
      </c>
      <c r="H69" s="4" t="s">
        <v>2745</v>
      </c>
      <c r="J69" s="4" t="s">
        <v>3246</v>
      </c>
    </row>
    <row r="70" spans="1:10">
      <c r="A70" s="4">
        <v>69</v>
      </c>
      <c r="B70" s="4" t="s">
        <v>2471</v>
      </c>
      <c r="C70" s="4" t="s">
        <v>140</v>
      </c>
      <c r="D70" s="4" t="s">
        <v>2746</v>
      </c>
      <c r="E70" s="4" t="s">
        <v>2747</v>
      </c>
      <c r="F70" s="4" t="s">
        <v>2748</v>
      </c>
      <c r="G70" s="4" t="s">
        <v>2638</v>
      </c>
      <c r="J70" s="4" t="s">
        <v>3246</v>
      </c>
    </row>
    <row r="71" spans="1:10">
      <c r="A71" s="4">
        <v>70</v>
      </c>
      <c r="B71" s="4" t="s">
        <v>2471</v>
      </c>
      <c r="C71" s="4" t="s">
        <v>140</v>
      </c>
      <c r="D71" s="4" t="s">
        <v>2749</v>
      </c>
      <c r="E71" s="4" t="s">
        <v>2750</v>
      </c>
      <c r="F71" s="4" t="s">
        <v>2751</v>
      </c>
      <c r="G71" s="4" t="s">
        <v>2752</v>
      </c>
      <c r="H71" s="4" t="s">
        <v>2753</v>
      </c>
      <c r="J71" s="4" t="s">
        <v>3246</v>
      </c>
    </row>
    <row r="72" spans="1:10">
      <c r="A72" s="4">
        <v>71</v>
      </c>
      <c r="B72" s="4" t="s">
        <v>2471</v>
      </c>
      <c r="C72" s="4" t="s">
        <v>140</v>
      </c>
      <c r="D72" s="4" t="s">
        <v>2754</v>
      </c>
      <c r="E72" s="4" t="s">
        <v>2755</v>
      </c>
      <c r="F72" s="4" t="s">
        <v>2756</v>
      </c>
      <c r="G72" s="4" t="s">
        <v>2752</v>
      </c>
      <c r="J72" s="4" t="s">
        <v>3246</v>
      </c>
    </row>
    <row r="73" spans="1:10">
      <c r="A73" s="4">
        <v>72</v>
      </c>
      <c r="B73" s="4" t="s">
        <v>2471</v>
      </c>
      <c r="C73" s="4" t="s">
        <v>140</v>
      </c>
      <c r="D73" s="4" t="s">
        <v>2757</v>
      </c>
      <c r="E73" s="4" t="s">
        <v>2758</v>
      </c>
      <c r="F73" s="4" t="s">
        <v>2759</v>
      </c>
      <c r="G73" s="4" t="s">
        <v>2702</v>
      </c>
      <c r="J73" s="4" t="s">
        <v>3246</v>
      </c>
    </row>
    <row r="74" spans="1:10">
      <c r="A74" s="4">
        <v>73</v>
      </c>
      <c r="B74" s="4" t="s">
        <v>2471</v>
      </c>
      <c r="C74" s="4" t="s">
        <v>140</v>
      </c>
      <c r="D74" s="4" t="s">
        <v>2760</v>
      </c>
      <c r="E74" s="4" t="s">
        <v>2761</v>
      </c>
      <c r="F74" s="4" t="s">
        <v>2762</v>
      </c>
      <c r="G74" s="4" t="s">
        <v>2763</v>
      </c>
      <c r="H74" s="4" t="s">
        <v>2607</v>
      </c>
      <c r="J74" s="4" t="s">
        <v>3246</v>
      </c>
    </row>
    <row r="75" spans="1:10">
      <c r="A75" s="4">
        <v>74</v>
      </c>
      <c r="B75" s="4" t="s">
        <v>2471</v>
      </c>
      <c r="C75" s="4" t="s">
        <v>140</v>
      </c>
      <c r="D75" s="4" t="s">
        <v>2764</v>
      </c>
      <c r="E75" s="4" t="s">
        <v>2765</v>
      </c>
      <c r="F75" s="4" t="s">
        <v>2766</v>
      </c>
      <c r="G75" s="4" t="s">
        <v>2767</v>
      </c>
      <c r="J75" s="4" t="s">
        <v>3246</v>
      </c>
    </row>
    <row r="76" spans="1:10">
      <c r="A76" s="4">
        <v>75</v>
      </c>
      <c r="B76" s="4" t="s">
        <v>2471</v>
      </c>
      <c r="C76" s="4" t="s">
        <v>140</v>
      </c>
      <c r="D76" s="4" t="s">
        <v>2768</v>
      </c>
      <c r="E76" s="4" t="s">
        <v>2769</v>
      </c>
      <c r="F76" s="4" t="s">
        <v>2770</v>
      </c>
      <c r="G76" s="4" t="s">
        <v>2771</v>
      </c>
      <c r="J76" s="4" t="s">
        <v>3246</v>
      </c>
    </row>
    <row r="77" spans="1:10">
      <c r="A77" s="4">
        <v>76</v>
      </c>
      <c r="B77" s="4" t="s">
        <v>2471</v>
      </c>
      <c r="C77" s="4" t="s">
        <v>140</v>
      </c>
      <c r="D77" s="4" t="s">
        <v>2772</v>
      </c>
      <c r="E77" s="4" t="s">
        <v>2773</v>
      </c>
      <c r="F77" s="4" t="s">
        <v>2774</v>
      </c>
      <c r="G77" s="4" t="s">
        <v>2775</v>
      </c>
      <c r="J77" s="4" t="s">
        <v>3246</v>
      </c>
    </row>
    <row r="78" spans="1:10">
      <c r="A78" s="4">
        <v>77</v>
      </c>
      <c r="B78" s="4" t="s">
        <v>2471</v>
      </c>
      <c r="C78" s="4" t="s">
        <v>140</v>
      </c>
      <c r="D78" s="4" t="s">
        <v>2776</v>
      </c>
      <c r="E78" s="4" t="s">
        <v>2777</v>
      </c>
      <c r="F78" s="4" t="s">
        <v>2778</v>
      </c>
      <c r="G78" s="4" t="s">
        <v>2779</v>
      </c>
      <c r="J78" s="4" t="s">
        <v>3246</v>
      </c>
    </row>
    <row r="79" spans="1:10">
      <c r="A79" s="4">
        <v>78</v>
      </c>
      <c r="B79" s="4" t="s">
        <v>2471</v>
      </c>
      <c r="C79" s="4" t="s">
        <v>140</v>
      </c>
      <c r="D79" s="4" t="s">
        <v>2780</v>
      </c>
      <c r="E79" s="4" t="s">
        <v>2781</v>
      </c>
      <c r="F79" s="4" t="s">
        <v>2782</v>
      </c>
      <c r="G79" s="4" t="s">
        <v>2783</v>
      </c>
      <c r="H79" s="4" t="s">
        <v>2784</v>
      </c>
      <c r="J79" s="4" t="s">
        <v>3246</v>
      </c>
    </row>
    <row r="80" spans="1:10">
      <c r="A80" s="4">
        <v>79</v>
      </c>
      <c r="B80" s="4" t="s">
        <v>2471</v>
      </c>
      <c r="C80" s="4" t="s">
        <v>140</v>
      </c>
      <c r="D80" s="4" t="s">
        <v>2785</v>
      </c>
      <c r="E80" s="4" t="s">
        <v>2786</v>
      </c>
      <c r="F80" s="4" t="s">
        <v>2787</v>
      </c>
      <c r="G80" s="4" t="s">
        <v>2788</v>
      </c>
      <c r="H80" s="4" t="s">
        <v>2789</v>
      </c>
      <c r="J80" s="4" t="s">
        <v>3246</v>
      </c>
    </row>
    <row r="81" spans="1:10">
      <c r="A81" s="4">
        <v>80</v>
      </c>
      <c r="B81" s="4" t="s">
        <v>2471</v>
      </c>
      <c r="C81" s="4" t="s">
        <v>140</v>
      </c>
      <c r="D81" s="4" t="s">
        <v>2790</v>
      </c>
      <c r="E81" s="4" t="s">
        <v>2791</v>
      </c>
      <c r="F81" s="4" t="s">
        <v>2792</v>
      </c>
      <c r="G81" s="4" t="s">
        <v>2499</v>
      </c>
      <c r="J81" s="4" t="s">
        <v>3246</v>
      </c>
    </row>
    <row r="82" spans="1:10">
      <c r="A82" s="4">
        <v>81</v>
      </c>
      <c r="B82" s="4" t="s">
        <v>2471</v>
      </c>
      <c r="C82" s="4" t="s">
        <v>140</v>
      </c>
      <c r="D82" s="4" t="s">
        <v>2793</v>
      </c>
      <c r="E82" s="4" t="s">
        <v>2794</v>
      </c>
      <c r="F82" s="4" t="s">
        <v>2795</v>
      </c>
      <c r="G82" s="4" t="s">
        <v>2796</v>
      </c>
      <c r="J82" s="4" t="s">
        <v>3246</v>
      </c>
    </row>
    <row r="83" spans="1:10">
      <c r="A83" s="4">
        <v>82</v>
      </c>
      <c r="B83" s="4" t="s">
        <v>2471</v>
      </c>
      <c r="C83" s="4" t="s">
        <v>140</v>
      </c>
      <c r="D83" s="4" t="s">
        <v>2797</v>
      </c>
      <c r="E83" s="4" t="s">
        <v>2798</v>
      </c>
      <c r="F83" s="4" t="s">
        <v>2799</v>
      </c>
      <c r="G83" s="4" t="s">
        <v>2800</v>
      </c>
      <c r="J83" s="4" t="s">
        <v>3246</v>
      </c>
    </row>
    <row r="84" spans="1:10">
      <c r="A84" s="4">
        <v>83</v>
      </c>
      <c r="B84" s="4" t="s">
        <v>2471</v>
      </c>
      <c r="C84" s="4" t="s">
        <v>140</v>
      </c>
      <c r="D84" s="4" t="s">
        <v>2801</v>
      </c>
      <c r="E84" s="4" t="s">
        <v>2802</v>
      </c>
      <c r="F84" s="4" t="s">
        <v>2803</v>
      </c>
      <c r="G84" s="4" t="s">
        <v>2733</v>
      </c>
      <c r="J84" s="4" t="s">
        <v>3246</v>
      </c>
    </row>
    <row r="85" spans="1:10">
      <c r="A85" s="4">
        <v>84</v>
      </c>
      <c r="B85" s="4" t="s">
        <v>2471</v>
      </c>
      <c r="C85" s="4" t="s">
        <v>140</v>
      </c>
      <c r="D85" s="4" t="s">
        <v>2804</v>
      </c>
      <c r="E85" s="4" t="s">
        <v>2805</v>
      </c>
      <c r="F85" s="4" t="s">
        <v>2507</v>
      </c>
      <c r="G85" s="4" t="s">
        <v>2775</v>
      </c>
      <c r="H85" s="4" t="s">
        <v>2806</v>
      </c>
      <c r="J85" s="4" t="s">
        <v>3246</v>
      </c>
    </row>
    <row r="86" spans="1:10">
      <c r="A86" s="4">
        <v>85</v>
      </c>
      <c r="B86" s="4" t="s">
        <v>2471</v>
      </c>
      <c r="C86" s="4" t="s">
        <v>140</v>
      </c>
      <c r="D86" s="4" t="s">
        <v>2807</v>
      </c>
      <c r="E86" s="4" t="s">
        <v>2808</v>
      </c>
      <c r="F86" s="4" t="s">
        <v>2809</v>
      </c>
      <c r="G86" s="4" t="s">
        <v>2517</v>
      </c>
      <c r="J86" s="4" t="s">
        <v>3246</v>
      </c>
    </row>
    <row r="87" spans="1:10">
      <c r="A87" s="4">
        <v>86</v>
      </c>
      <c r="B87" s="4" t="s">
        <v>2471</v>
      </c>
      <c r="C87" s="4" t="s">
        <v>140</v>
      </c>
      <c r="D87" s="4" t="s">
        <v>2810</v>
      </c>
      <c r="E87" s="4" t="s">
        <v>2811</v>
      </c>
      <c r="F87" s="4" t="s">
        <v>2812</v>
      </c>
      <c r="G87" s="4" t="s">
        <v>2598</v>
      </c>
      <c r="J87" s="4" t="s">
        <v>3246</v>
      </c>
    </row>
    <row r="88" spans="1:10">
      <c r="A88" s="4">
        <v>87</v>
      </c>
      <c r="B88" s="4" t="s">
        <v>2471</v>
      </c>
      <c r="C88" s="4" t="s">
        <v>140</v>
      </c>
      <c r="D88" s="4" t="s">
        <v>2813</v>
      </c>
      <c r="E88" s="4" t="s">
        <v>2814</v>
      </c>
      <c r="F88" s="4" t="s">
        <v>2815</v>
      </c>
      <c r="G88" s="4" t="s">
        <v>2682</v>
      </c>
      <c r="H88" s="4" t="s">
        <v>2816</v>
      </c>
      <c r="J88" s="4" t="s">
        <v>3246</v>
      </c>
    </row>
    <row r="89" spans="1:10">
      <c r="A89" s="4">
        <v>88</v>
      </c>
      <c r="B89" s="4" t="s">
        <v>2471</v>
      </c>
      <c r="C89" s="4" t="s">
        <v>140</v>
      </c>
      <c r="D89" s="4" t="s">
        <v>2817</v>
      </c>
      <c r="E89" s="4" t="s">
        <v>2818</v>
      </c>
      <c r="F89" s="4" t="s">
        <v>2819</v>
      </c>
      <c r="G89" s="4" t="s">
        <v>2535</v>
      </c>
      <c r="J89" s="4" t="s">
        <v>3246</v>
      </c>
    </row>
    <row r="90" spans="1:10">
      <c r="A90" s="4">
        <v>89</v>
      </c>
      <c r="B90" s="4" t="s">
        <v>2471</v>
      </c>
      <c r="C90" s="4" t="s">
        <v>140</v>
      </c>
      <c r="D90" s="4" t="s">
        <v>2820</v>
      </c>
      <c r="E90" s="4" t="s">
        <v>2821</v>
      </c>
      <c r="F90" s="4" t="s">
        <v>2822</v>
      </c>
      <c r="G90" s="4" t="s">
        <v>2554</v>
      </c>
      <c r="H90" s="4" t="s">
        <v>2823</v>
      </c>
      <c r="J90" s="4" t="s">
        <v>3246</v>
      </c>
    </row>
    <row r="91" spans="1:10">
      <c r="A91" s="4">
        <v>90</v>
      </c>
      <c r="B91" s="4" t="s">
        <v>2471</v>
      </c>
      <c r="C91" s="4" t="s">
        <v>140</v>
      </c>
      <c r="D91" s="4" t="s">
        <v>2824</v>
      </c>
      <c r="E91" s="4" t="s">
        <v>2825</v>
      </c>
      <c r="F91" s="4" t="s">
        <v>2585</v>
      </c>
      <c r="G91" s="4" t="s">
        <v>2826</v>
      </c>
      <c r="J91" s="4" t="s">
        <v>3246</v>
      </c>
    </row>
    <row r="92" spans="1:10">
      <c r="A92" s="4">
        <v>91</v>
      </c>
      <c r="B92" s="4" t="s">
        <v>2471</v>
      </c>
      <c r="C92" s="4" t="s">
        <v>140</v>
      </c>
      <c r="D92" s="4" t="s">
        <v>2827</v>
      </c>
      <c r="E92" s="4" t="s">
        <v>2828</v>
      </c>
      <c r="F92" s="4" t="s">
        <v>2829</v>
      </c>
      <c r="G92" s="4" t="s">
        <v>2775</v>
      </c>
      <c r="H92" s="4" t="s">
        <v>2522</v>
      </c>
      <c r="J92" s="4" t="s">
        <v>3246</v>
      </c>
    </row>
    <row r="93" spans="1:10">
      <c r="A93" s="4">
        <v>92</v>
      </c>
      <c r="B93" s="4" t="s">
        <v>2471</v>
      </c>
      <c r="C93" s="4" t="s">
        <v>140</v>
      </c>
      <c r="D93" s="4" t="s">
        <v>2830</v>
      </c>
      <c r="E93" s="4" t="s">
        <v>2831</v>
      </c>
      <c r="F93" s="4" t="s">
        <v>2832</v>
      </c>
      <c r="G93" s="4" t="s">
        <v>2779</v>
      </c>
      <c r="J93" s="4" t="s">
        <v>3246</v>
      </c>
    </row>
    <row r="94" spans="1:10">
      <c r="A94" s="4">
        <v>93</v>
      </c>
      <c r="B94" s="4" t="s">
        <v>2471</v>
      </c>
      <c r="C94" s="4" t="s">
        <v>140</v>
      </c>
      <c r="D94" s="4" t="s">
        <v>2833</v>
      </c>
      <c r="E94" s="4" t="s">
        <v>2834</v>
      </c>
      <c r="F94" s="4" t="s">
        <v>2835</v>
      </c>
      <c r="G94" s="4" t="s">
        <v>2725</v>
      </c>
      <c r="J94" s="4" t="s">
        <v>3246</v>
      </c>
    </row>
    <row r="95" spans="1:10">
      <c r="A95" s="4">
        <v>94</v>
      </c>
      <c r="B95" s="4" t="s">
        <v>2471</v>
      </c>
      <c r="C95" s="4" t="s">
        <v>140</v>
      </c>
      <c r="D95" s="4" t="s">
        <v>2836</v>
      </c>
      <c r="E95" s="4" t="s">
        <v>2837</v>
      </c>
      <c r="F95" s="4" t="s">
        <v>2838</v>
      </c>
      <c r="G95" s="4" t="s">
        <v>2839</v>
      </c>
      <c r="H95" s="4" t="s">
        <v>2840</v>
      </c>
      <c r="J95" s="4" t="s">
        <v>3246</v>
      </c>
    </row>
    <row r="96" spans="1:10">
      <c r="A96" s="4">
        <v>95</v>
      </c>
      <c r="B96" s="4" t="s">
        <v>2471</v>
      </c>
      <c r="C96" s="4" t="s">
        <v>140</v>
      </c>
      <c r="D96" s="4" t="s">
        <v>2841</v>
      </c>
      <c r="E96" s="4" t="s">
        <v>2842</v>
      </c>
      <c r="F96" s="4" t="s">
        <v>2843</v>
      </c>
      <c r="G96" s="4" t="s">
        <v>2844</v>
      </c>
      <c r="J96" s="4" t="s">
        <v>3246</v>
      </c>
    </row>
    <row r="97" spans="1:10">
      <c r="A97" s="4">
        <v>96</v>
      </c>
      <c r="B97" s="4" t="s">
        <v>2471</v>
      </c>
      <c r="C97" s="4" t="s">
        <v>140</v>
      </c>
      <c r="D97" s="4" t="s">
        <v>2845</v>
      </c>
      <c r="E97" s="4" t="s">
        <v>2846</v>
      </c>
      <c r="F97" s="4" t="s">
        <v>2847</v>
      </c>
      <c r="G97" s="4" t="s">
        <v>2788</v>
      </c>
      <c r="H97" s="4" t="s">
        <v>2848</v>
      </c>
      <c r="J97" s="4" t="s">
        <v>3246</v>
      </c>
    </row>
    <row r="98" spans="1:10">
      <c r="A98" s="4">
        <v>97</v>
      </c>
      <c r="B98" s="4" t="s">
        <v>2471</v>
      </c>
      <c r="C98" s="4" t="s">
        <v>140</v>
      </c>
      <c r="D98" s="4" t="s">
        <v>2849</v>
      </c>
      <c r="E98" s="4" t="s">
        <v>2850</v>
      </c>
      <c r="F98" s="4" t="s">
        <v>2851</v>
      </c>
      <c r="G98" s="4" t="s">
        <v>2788</v>
      </c>
      <c r="H98" s="4" t="s">
        <v>2745</v>
      </c>
      <c r="J98" s="4" t="s">
        <v>3246</v>
      </c>
    </row>
    <row r="99" spans="1:10">
      <c r="A99" s="4">
        <v>98</v>
      </c>
      <c r="B99" s="4" t="s">
        <v>2471</v>
      </c>
      <c r="C99" s="4" t="s">
        <v>140</v>
      </c>
      <c r="D99" s="4" t="s">
        <v>2852</v>
      </c>
      <c r="E99" s="4" t="s">
        <v>2853</v>
      </c>
      <c r="F99" s="4" t="s">
        <v>2854</v>
      </c>
      <c r="G99" s="4" t="s">
        <v>2855</v>
      </c>
      <c r="H99" s="4" t="s">
        <v>2856</v>
      </c>
      <c r="J99" s="4" t="s">
        <v>3246</v>
      </c>
    </row>
    <row r="100" spans="1:10">
      <c r="A100" s="4">
        <v>99</v>
      </c>
      <c r="B100" s="4" t="s">
        <v>2471</v>
      </c>
      <c r="C100" s="4" t="s">
        <v>140</v>
      </c>
      <c r="D100" s="4" t="s">
        <v>2857</v>
      </c>
      <c r="E100" s="4" t="s">
        <v>2853</v>
      </c>
      <c r="F100" s="4" t="s">
        <v>2858</v>
      </c>
      <c r="G100" s="4" t="s">
        <v>2517</v>
      </c>
      <c r="H100" s="4" t="s">
        <v>2859</v>
      </c>
      <c r="J100" s="4" t="s">
        <v>3246</v>
      </c>
    </row>
    <row r="101" spans="1:10">
      <c r="A101" s="4">
        <v>100</v>
      </c>
      <c r="B101" s="4" t="s">
        <v>2471</v>
      </c>
      <c r="C101" s="4" t="s">
        <v>140</v>
      </c>
      <c r="D101" s="4" t="s">
        <v>2860</v>
      </c>
      <c r="E101" s="4" t="s">
        <v>2853</v>
      </c>
      <c r="F101" s="4" t="s">
        <v>2861</v>
      </c>
      <c r="G101" s="4" t="s">
        <v>2721</v>
      </c>
      <c r="H101" s="4" t="s">
        <v>2862</v>
      </c>
      <c r="J101" s="4" t="s">
        <v>3246</v>
      </c>
    </row>
    <row r="102" spans="1:10">
      <c r="A102" s="4">
        <v>101</v>
      </c>
      <c r="B102" s="4" t="s">
        <v>2471</v>
      </c>
      <c r="C102" s="4" t="s">
        <v>140</v>
      </c>
      <c r="D102" s="4" t="s">
        <v>2863</v>
      </c>
      <c r="E102" s="4" t="s">
        <v>2864</v>
      </c>
      <c r="F102" s="4" t="s">
        <v>2865</v>
      </c>
      <c r="G102" s="4" t="s">
        <v>2839</v>
      </c>
      <c r="J102" s="4" t="s">
        <v>3246</v>
      </c>
    </row>
    <row r="103" spans="1:10">
      <c r="A103" s="4">
        <v>102</v>
      </c>
      <c r="B103" s="4" t="s">
        <v>2471</v>
      </c>
      <c r="C103" s="4" t="s">
        <v>140</v>
      </c>
      <c r="D103" s="4" t="s">
        <v>2866</v>
      </c>
      <c r="E103" s="4" t="s">
        <v>2867</v>
      </c>
      <c r="F103" s="4" t="s">
        <v>2868</v>
      </c>
      <c r="G103" s="4" t="s">
        <v>2869</v>
      </c>
      <c r="J103" s="4" t="s">
        <v>3246</v>
      </c>
    </row>
    <row r="104" spans="1:10">
      <c r="A104" s="4">
        <v>103</v>
      </c>
      <c r="B104" s="4" t="s">
        <v>2471</v>
      </c>
      <c r="C104" s="4" t="s">
        <v>140</v>
      </c>
      <c r="D104" s="4" t="s">
        <v>2870</v>
      </c>
      <c r="E104" s="4" t="s">
        <v>2871</v>
      </c>
      <c r="F104" s="4" t="s">
        <v>2872</v>
      </c>
      <c r="G104" s="4" t="s">
        <v>2638</v>
      </c>
      <c r="J104" s="4" t="s">
        <v>3246</v>
      </c>
    </row>
    <row r="105" spans="1:10">
      <c r="A105" s="4">
        <v>104</v>
      </c>
      <c r="B105" s="4" t="s">
        <v>2471</v>
      </c>
      <c r="C105" s="4" t="s">
        <v>140</v>
      </c>
      <c r="D105" s="4" t="s">
        <v>2873</v>
      </c>
      <c r="E105" s="4" t="s">
        <v>2874</v>
      </c>
      <c r="F105" s="4" t="s">
        <v>2875</v>
      </c>
      <c r="G105" s="4" t="s">
        <v>2539</v>
      </c>
      <c r="H105" s="4" t="s">
        <v>2876</v>
      </c>
      <c r="J105" s="4" t="s">
        <v>3246</v>
      </c>
    </row>
    <row r="106" spans="1:10">
      <c r="A106" s="4">
        <v>105</v>
      </c>
      <c r="B106" s="4" t="s">
        <v>2471</v>
      </c>
      <c r="C106" s="4" t="s">
        <v>140</v>
      </c>
      <c r="D106" s="4" t="s">
        <v>2877</v>
      </c>
      <c r="E106" s="4" t="s">
        <v>2878</v>
      </c>
      <c r="F106" s="4" t="s">
        <v>2879</v>
      </c>
      <c r="G106" s="4" t="s">
        <v>2880</v>
      </c>
      <c r="J106" s="4" t="s">
        <v>3246</v>
      </c>
    </row>
    <row r="107" spans="1:10">
      <c r="A107" s="4">
        <v>106</v>
      </c>
      <c r="B107" s="4" t="s">
        <v>2471</v>
      </c>
      <c r="C107" s="4" t="s">
        <v>140</v>
      </c>
      <c r="D107" s="4" t="s">
        <v>2881</v>
      </c>
      <c r="E107" s="4" t="s">
        <v>2882</v>
      </c>
      <c r="F107" s="4" t="s">
        <v>2883</v>
      </c>
      <c r="G107" s="4" t="s">
        <v>2721</v>
      </c>
      <c r="J107" s="4" t="s">
        <v>3246</v>
      </c>
    </row>
    <row r="108" spans="1:10">
      <c r="A108" s="4">
        <v>107</v>
      </c>
      <c r="B108" s="4" t="s">
        <v>2471</v>
      </c>
      <c r="C108" s="4" t="s">
        <v>140</v>
      </c>
      <c r="D108" s="4" t="s">
        <v>2884</v>
      </c>
      <c r="E108" s="4" t="s">
        <v>2885</v>
      </c>
      <c r="F108" s="4" t="s">
        <v>2886</v>
      </c>
      <c r="G108" s="4" t="s">
        <v>2887</v>
      </c>
      <c r="H108" s="4" t="s">
        <v>2888</v>
      </c>
      <c r="J108" s="4" t="s">
        <v>3246</v>
      </c>
    </row>
    <row r="109" spans="1:10">
      <c r="A109" s="4">
        <v>108</v>
      </c>
      <c r="B109" s="4" t="s">
        <v>2471</v>
      </c>
      <c r="C109" s="4" t="s">
        <v>140</v>
      </c>
      <c r="D109" s="4" t="s">
        <v>2889</v>
      </c>
      <c r="E109" s="4" t="s">
        <v>2890</v>
      </c>
      <c r="F109" s="4" t="s">
        <v>2891</v>
      </c>
      <c r="G109" s="4" t="s">
        <v>2892</v>
      </c>
      <c r="J109" s="4" t="s">
        <v>3246</v>
      </c>
    </row>
    <row r="110" spans="1:10">
      <c r="A110" s="4">
        <v>109</v>
      </c>
      <c r="B110" s="4" t="s">
        <v>2471</v>
      </c>
      <c r="C110" s="4" t="s">
        <v>140</v>
      </c>
      <c r="D110" s="4" t="s">
        <v>2893</v>
      </c>
      <c r="E110" s="4" t="s">
        <v>2894</v>
      </c>
      <c r="F110" s="4" t="s">
        <v>2895</v>
      </c>
      <c r="G110" s="4" t="s">
        <v>2521</v>
      </c>
      <c r="H110" s="4" t="s">
        <v>2896</v>
      </c>
      <c r="J110" s="4" t="s">
        <v>3246</v>
      </c>
    </row>
    <row r="111" spans="1:10">
      <c r="A111" s="4">
        <v>110</v>
      </c>
      <c r="B111" s="4" t="s">
        <v>2471</v>
      </c>
      <c r="C111" s="4" t="s">
        <v>140</v>
      </c>
      <c r="D111" s="4" t="s">
        <v>2897</v>
      </c>
      <c r="E111" s="4" t="s">
        <v>2898</v>
      </c>
      <c r="F111" s="4" t="s">
        <v>2899</v>
      </c>
      <c r="G111" s="4" t="s">
        <v>2526</v>
      </c>
      <c r="J111" s="4" t="s">
        <v>3246</v>
      </c>
    </row>
    <row r="112" spans="1:10">
      <c r="A112" s="4">
        <v>111</v>
      </c>
      <c r="B112" s="4" t="s">
        <v>2471</v>
      </c>
      <c r="C112" s="4" t="s">
        <v>140</v>
      </c>
      <c r="D112" s="4" t="s">
        <v>2900</v>
      </c>
      <c r="E112" s="4" t="s">
        <v>2901</v>
      </c>
      <c r="F112" s="4" t="s">
        <v>2902</v>
      </c>
      <c r="G112" s="4" t="s">
        <v>2489</v>
      </c>
      <c r="H112" s="4" t="s">
        <v>2903</v>
      </c>
      <c r="J112" s="4" t="s">
        <v>3246</v>
      </c>
    </row>
    <row r="113" spans="1:10">
      <c r="A113" s="4">
        <v>112</v>
      </c>
      <c r="B113" s="4" t="s">
        <v>2471</v>
      </c>
      <c r="C113" s="4" t="s">
        <v>140</v>
      </c>
      <c r="D113" s="4" t="s">
        <v>2904</v>
      </c>
      <c r="E113" s="4" t="s">
        <v>2905</v>
      </c>
      <c r="F113" s="4" t="s">
        <v>2906</v>
      </c>
      <c r="G113" s="4" t="s">
        <v>2706</v>
      </c>
      <c r="J113" s="4" t="s">
        <v>3246</v>
      </c>
    </row>
    <row r="114" spans="1:10">
      <c r="A114" s="4">
        <v>113</v>
      </c>
      <c r="B114" s="4" t="s">
        <v>2471</v>
      </c>
      <c r="C114" s="4" t="s">
        <v>140</v>
      </c>
      <c r="D114" s="4" t="s">
        <v>2907</v>
      </c>
      <c r="E114" s="4" t="s">
        <v>2908</v>
      </c>
      <c r="F114" s="4" t="s">
        <v>2909</v>
      </c>
      <c r="G114" s="4" t="s">
        <v>2480</v>
      </c>
      <c r="J114" s="4" t="s">
        <v>3246</v>
      </c>
    </row>
    <row r="115" spans="1:10">
      <c r="A115" s="4">
        <v>114</v>
      </c>
      <c r="B115" s="4" t="s">
        <v>2471</v>
      </c>
      <c r="C115" s="4" t="s">
        <v>140</v>
      </c>
      <c r="D115" s="4" t="s">
        <v>2910</v>
      </c>
      <c r="E115" s="4" t="s">
        <v>2911</v>
      </c>
      <c r="F115" s="4" t="s">
        <v>2912</v>
      </c>
      <c r="G115" s="4" t="s">
        <v>2650</v>
      </c>
      <c r="J115" s="4" t="s">
        <v>3246</v>
      </c>
    </row>
    <row r="116" spans="1:10">
      <c r="A116" s="4">
        <v>115</v>
      </c>
      <c r="B116" s="4" t="s">
        <v>2471</v>
      </c>
      <c r="C116" s="4" t="s">
        <v>140</v>
      </c>
      <c r="D116" s="4" t="s">
        <v>2913</v>
      </c>
      <c r="E116" s="4" t="s">
        <v>2914</v>
      </c>
      <c r="F116" s="4" t="s">
        <v>2915</v>
      </c>
      <c r="G116" s="4" t="s">
        <v>2779</v>
      </c>
      <c r="J116" s="4" t="s">
        <v>3246</v>
      </c>
    </row>
    <row r="117" spans="1:10">
      <c r="A117" s="4">
        <v>116</v>
      </c>
      <c r="B117" s="4" t="s">
        <v>2471</v>
      </c>
      <c r="C117" s="4" t="s">
        <v>140</v>
      </c>
      <c r="D117" s="4" t="s">
        <v>2916</v>
      </c>
      <c r="E117" s="4" t="s">
        <v>2917</v>
      </c>
      <c r="F117" s="4" t="s">
        <v>2918</v>
      </c>
      <c r="G117" s="4" t="s">
        <v>2919</v>
      </c>
      <c r="J117" s="4" t="s">
        <v>3246</v>
      </c>
    </row>
    <row r="118" spans="1:10">
      <c r="A118" s="4">
        <v>117</v>
      </c>
      <c r="B118" s="4" t="s">
        <v>2471</v>
      </c>
      <c r="C118" s="4" t="s">
        <v>140</v>
      </c>
      <c r="D118" s="4" t="s">
        <v>2920</v>
      </c>
      <c r="E118" s="4" t="s">
        <v>2921</v>
      </c>
      <c r="F118" s="4" t="s">
        <v>2922</v>
      </c>
      <c r="G118" s="4" t="s">
        <v>2923</v>
      </c>
      <c r="J118" s="4" t="s">
        <v>3246</v>
      </c>
    </row>
    <row r="119" spans="1:10">
      <c r="A119" s="4">
        <v>118</v>
      </c>
      <c r="B119" s="4" t="s">
        <v>2471</v>
      </c>
      <c r="C119" s="4" t="s">
        <v>140</v>
      </c>
      <c r="D119" s="4" t="s">
        <v>2924</v>
      </c>
      <c r="E119" s="4" t="s">
        <v>2925</v>
      </c>
      <c r="F119" s="4" t="s">
        <v>2926</v>
      </c>
      <c r="G119" s="4" t="s">
        <v>2526</v>
      </c>
      <c r="J119" s="4" t="s">
        <v>3246</v>
      </c>
    </row>
    <row r="120" spans="1:10">
      <c r="A120" s="4">
        <v>119</v>
      </c>
      <c r="B120" s="4" t="s">
        <v>2471</v>
      </c>
      <c r="C120" s="4" t="s">
        <v>140</v>
      </c>
      <c r="D120" s="4" t="s">
        <v>2927</v>
      </c>
      <c r="E120" s="4" t="s">
        <v>2928</v>
      </c>
      <c r="F120" s="4" t="s">
        <v>2929</v>
      </c>
      <c r="G120" s="4" t="s">
        <v>2606</v>
      </c>
      <c r="J120" s="4" t="s">
        <v>3246</v>
      </c>
    </row>
    <row r="121" spans="1:10">
      <c r="A121" s="4">
        <v>120</v>
      </c>
      <c r="B121" s="4" t="s">
        <v>2471</v>
      </c>
      <c r="C121" s="4" t="s">
        <v>140</v>
      </c>
      <c r="D121" s="4" t="s">
        <v>2930</v>
      </c>
      <c r="E121" s="4" t="s">
        <v>2931</v>
      </c>
      <c r="F121" s="4" t="s">
        <v>2932</v>
      </c>
      <c r="G121" s="4" t="s">
        <v>2923</v>
      </c>
      <c r="H121" s="4" t="s">
        <v>2933</v>
      </c>
      <c r="J121" s="4" t="s">
        <v>3246</v>
      </c>
    </row>
    <row r="122" spans="1:10">
      <c r="A122" s="4">
        <v>121</v>
      </c>
      <c r="B122" s="4" t="s">
        <v>2471</v>
      </c>
      <c r="C122" s="4" t="s">
        <v>140</v>
      </c>
      <c r="D122" s="4" t="s">
        <v>2934</v>
      </c>
      <c r="E122" s="4" t="s">
        <v>2935</v>
      </c>
      <c r="F122" s="4" t="s">
        <v>2936</v>
      </c>
      <c r="G122" s="4" t="s">
        <v>2937</v>
      </c>
      <c r="J122" s="4" t="s">
        <v>3246</v>
      </c>
    </row>
    <row r="123" spans="1:10">
      <c r="A123" s="4">
        <v>122</v>
      </c>
      <c r="B123" s="4" t="s">
        <v>2471</v>
      </c>
      <c r="C123" s="4" t="s">
        <v>140</v>
      </c>
      <c r="D123" s="4" t="s">
        <v>2938</v>
      </c>
      <c r="E123" s="4" t="s">
        <v>2939</v>
      </c>
      <c r="F123" s="4" t="s">
        <v>2940</v>
      </c>
      <c r="G123" s="4" t="s">
        <v>2941</v>
      </c>
      <c r="J123" s="4" t="s">
        <v>3246</v>
      </c>
    </row>
    <row r="124" spans="1:10">
      <c r="A124" s="4">
        <v>123</v>
      </c>
      <c r="B124" s="4" t="s">
        <v>2471</v>
      </c>
      <c r="C124" s="4" t="s">
        <v>140</v>
      </c>
      <c r="D124" s="4" t="s">
        <v>2942</v>
      </c>
      <c r="E124" s="4" t="s">
        <v>2943</v>
      </c>
      <c r="F124" s="4" t="s">
        <v>2944</v>
      </c>
      <c r="G124" s="4" t="s">
        <v>2945</v>
      </c>
      <c r="J124" s="4" t="s">
        <v>3246</v>
      </c>
    </row>
    <row r="125" spans="1:10">
      <c r="A125" s="4">
        <v>124</v>
      </c>
      <c r="B125" s="4" t="s">
        <v>2471</v>
      </c>
      <c r="C125" s="4" t="s">
        <v>140</v>
      </c>
      <c r="D125" s="4" t="s">
        <v>2946</v>
      </c>
      <c r="E125" s="4" t="s">
        <v>2947</v>
      </c>
      <c r="F125" s="4" t="s">
        <v>2948</v>
      </c>
      <c r="G125" s="4" t="s">
        <v>2669</v>
      </c>
      <c r="J125" s="4" t="s">
        <v>3246</v>
      </c>
    </row>
    <row r="126" spans="1:10">
      <c r="A126" s="4">
        <v>125</v>
      </c>
      <c r="B126" s="4" t="s">
        <v>2471</v>
      </c>
      <c r="C126" s="4" t="s">
        <v>140</v>
      </c>
      <c r="D126" s="4" t="s">
        <v>2949</v>
      </c>
      <c r="E126" s="4" t="s">
        <v>2950</v>
      </c>
      <c r="F126" s="4" t="s">
        <v>2951</v>
      </c>
      <c r="G126" s="4" t="s">
        <v>2952</v>
      </c>
      <c r="J126" s="4" t="s">
        <v>3246</v>
      </c>
    </row>
    <row r="127" spans="1:10">
      <c r="A127" s="4">
        <v>126</v>
      </c>
      <c r="B127" s="4" t="s">
        <v>2471</v>
      </c>
      <c r="C127" s="4" t="s">
        <v>140</v>
      </c>
      <c r="D127" s="4" t="s">
        <v>2953</v>
      </c>
      <c r="E127" s="4" t="s">
        <v>2954</v>
      </c>
      <c r="F127" s="4" t="s">
        <v>2955</v>
      </c>
      <c r="G127" s="4" t="s">
        <v>2839</v>
      </c>
      <c r="J127" s="4" t="s">
        <v>3246</v>
      </c>
    </row>
    <row r="128" spans="1:10">
      <c r="A128" s="4">
        <v>127</v>
      </c>
      <c r="B128" s="4" t="s">
        <v>2471</v>
      </c>
      <c r="C128" s="4" t="s">
        <v>140</v>
      </c>
      <c r="D128" s="4" t="s">
        <v>2956</v>
      </c>
      <c r="E128" s="4" t="s">
        <v>2957</v>
      </c>
      <c r="F128" s="4" t="s">
        <v>2958</v>
      </c>
      <c r="G128" s="4" t="s">
        <v>2623</v>
      </c>
      <c r="J128" s="4" t="s">
        <v>3246</v>
      </c>
    </row>
    <row r="129" spans="1:10">
      <c r="A129" s="4">
        <v>128</v>
      </c>
      <c r="B129" s="4" t="s">
        <v>2471</v>
      </c>
      <c r="C129" s="4" t="s">
        <v>140</v>
      </c>
      <c r="D129" s="4" t="s">
        <v>2959</v>
      </c>
      <c r="E129" s="4" t="s">
        <v>2960</v>
      </c>
      <c r="F129" s="4" t="s">
        <v>2961</v>
      </c>
      <c r="G129" s="4" t="s">
        <v>2740</v>
      </c>
      <c r="H129" s="4" t="s">
        <v>2741</v>
      </c>
      <c r="J129" s="4" t="s">
        <v>3246</v>
      </c>
    </row>
    <row r="130" spans="1:10">
      <c r="A130" s="4">
        <v>129</v>
      </c>
      <c r="B130" s="4" t="s">
        <v>2471</v>
      </c>
      <c r="C130" s="4" t="s">
        <v>140</v>
      </c>
      <c r="D130" s="4" t="s">
        <v>2962</v>
      </c>
      <c r="E130" s="4" t="s">
        <v>2963</v>
      </c>
      <c r="F130" s="4" t="s">
        <v>2964</v>
      </c>
      <c r="G130" s="4" t="s">
        <v>2669</v>
      </c>
      <c r="J130" s="4" t="s">
        <v>3246</v>
      </c>
    </row>
    <row r="131" spans="1:10">
      <c r="A131" s="4">
        <v>130</v>
      </c>
      <c r="B131" s="4" t="s">
        <v>2471</v>
      </c>
      <c r="C131" s="4" t="s">
        <v>140</v>
      </c>
      <c r="D131" s="4" t="s">
        <v>2965</v>
      </c>
      <c r="E131" s="4" t="s">
        <v>2966</v>
      </c>
      <c r="F131" s="4" t="s">
        <v>2967</v>
      </c>
      <c r="G131" s="4" t="s">
        <v>2517</v>
      </c>
      <c r="H131" s="4" t="s">
        <v>2522</v>
      </c>
      <c r="J131" s="4" t="s">
        <v>3246</v>
      </c>
    </row>
    <row r="132" spans="1:10">
      <c r="A132" s="4">
        <v>131</v>
      </c>
      <c r="B132" s="4" t="s">
        <v>2471</v>
      </c>
      <c r="C132" s="4" t="s">
        <v>140</v>
      </c>
      <c r="D132" s="4" t="s">
        <v>2968</v>
      </c>
      <c r="E132" s="4" t="s">
        <v>2969</v>
      </c>
      <c r="F132" s="4" t="s">
        <v>2970</v>
      </c>
      <c r="G132" s="4" t="s">
        <v>2971</v>
      </c>
      <c r="J132" s="4" t="s">
        <v>3246</v>
      </c>
    </row>
    <row r="133" spans="1:10">
      <c r="A133" s="4">
        <v>132</v>
      </c>
      <c r="B133" s="4" t="s">
        <v>2471</v>
      </c>
      <c r="C133" s="4" t="s">
        <v>140</v>
      </c>
      <c r="D133" s="4" t="s">
        <v>2972</v>
      </c>
      <c r="E133" s="4" t="s">
        <v>2973</v>
      </c>
      <c r="F133" s="4" t="s">
        <v>2974</v>
      </c>
      <c r="G133" s="4" t="s">
        <v>2975</v>
      </c>
      <c r="J133" s="4" t="s">
        <v>3246</v>
      </c>
    </row>
    <row r="134" spans="1:10">
      <c r="A134" s="4">
        <v>133</v>
      </c>
      <c r="B134" s="4" t="s">
        <v>2471</v>
      </c>
      <c r="C134" s="4" t="s">
        <v>140</v>
      </c>
      <c r="D134" s="4" t="s">
        <v>2976</v>
      </c>
      <c r="E134" s="4" t="s">
        <v>2977</v>
      </c>
      <c r="F134" s="4" t="s">
        <v>2978</v>
      </c>
      <c r="G134" s="4" t="s">
        <v>2979</v>
      </c>
      <c r="J134" s="4" t="s">
        <v>3246</v>
      </c>
    </row>
    <row r="135" spans="1:10">
      <c r="A135" s="4">
        <v>134</v>
      </c>
      <c r="B135" s="4" t="s">
        <v>2471</v>
      </c>
      <c r="C135" s="4" t="s">
        <v>140</v>
      </c>
      <c r="D135" s="4" t="s">
        <v>2980</v>
      </c>
      <c r="E135" s="4" t="s">
        <v>2981</v>
      </c>
      <c r="F135" s="4" t="s">
        <v>2982</v>
      </c>
      <c r="G135" s="4" t="s">
        <v>2771</v>
      </c>
      <c r="H135" s="4" t="s">
        <v>2983</v>
      </c>
      <c r="J135" s="4" t="s">
        <v>3246</v>
      </c>
    </row>
    <row r="136" spans="1:10">
      <c r="A136" s="4">
        <v>135</v>
      </c>
      <c r="B136" s="4" t="s">
        <v>2471</v>
      </c>
      <c r="C136" s="4" t="s">
        <v>140</v>
      </c>
      <c r="D136" s="4" t="s">
        <v>2984</v>
      </c>
      <c r="E136" s="4" t="s">
        <v>2985</v>
      </c>
      <c r="F136" s="4" t="s">
        <v>2986</v>
      </c>
      <c r="G136" s="4" t="s">
        <v>2987</v>
      </c>
      <c r="J136" s="4" t="s">
        <v>3246</v>
      </c>
    </row>
    <row r="137" spans="1:10">
      <c r="A137" s="4">
        <v>136</v>
      </c>
      <c r="B137" s="4" t="s">
        <v>2471</v>
      </c>
      <c r="C137" s="4" t="s">
        <v>140</v>
      </c>
      <c r="D137" s="4" t="s">
        <v>2988</v>
      </c>
      <c r="E137" s="4" t="s">
        <v>2989</v>
      </c>
      <c r="F137" s="4" t="s">
        <v>2990</v>
      </c>
      <c r="G137" s="4" t="s">
        <v>2771</v>
      </c>
      <c r="H137" s="4" t="s">
        <v>2991</v>
      </c>
      <c r="J137" s="4" t="s">
        <v>3246</v>
      </c>
    </row>
    <row r="138" spans="1:10">
      <c r="A138" s="4">
        <v>137</v>
      </c>
      <c r="B138" s="4" t="s">
        <v>2471</v>
      </c>
      <c r="C138" s="4" t="s">
        <v>140</v>
      </c>
      <c r="D138" s="4" t="s">
        <v>2992</v>
      </c>
      <c r="E138" s="4" t="s">
        <v>2993</v>
      </c>
      <c r="F138" s="4" t="s">
        <v>2994</v>
      </c>
      <c r="G138" s="4" t="s">
        <v>2489</v>
      </c>
      <c r="H138" s="4" t="s">
        <v>2995</v>
      </c>
      <c r="J138" s="4" t="s">
        <v>3246</v>
      </c>
    </row>
    <row r="139" spans="1:10">
      <c r="A139" s="4">
        <v>138</v>
      </c>
      <c r="B139" s="4" t="s">
        <v>2471</v>
      </c>
      <c r="C139" s="4" t="s">
        <v>140</v>
      </c>
      <c r="D139" s="4" t="s">
        <v>2996</v>
      </c>
      <c r="E139" s="4" t="s">
        <v>2997</v>
      </c>
      <c r="F139" s="4" t="s">
        <v>2998</v>
      </c>
      <c r="G139" s="4" t="s">
        <v>2480</v>
      </c>
      <c r="H139" s="4" t="s">
        <v>2999</v>
      </c>
      <c r="J139" s="4" t="s">
        <v>3246</v>
      </c>
    </row>
    <row r="140" spans="1:10">
      <c r="A140" s="4">
        <v>139</v>
      </c>
      <c r="B140" s="4" t="s">
        <v>2471</v>
      </c>
      <c r="C140" s="4" t="s">
        <v>140</v>
      </c>
      <c r="D140" s="4" t="s">
        <v>3000</v>
      </c>
      <c r="E140" s="4" t="s">
        <v>3001</v>
      </c>
      <c r="F140" s="4" t="s">
        <v>3002</v>
      </c>
      <c r="G140" s="4" t="s">
        <v>2650</v>
      </c>
      <c r="J140" s="4" t="s">
        <v>3246</v>
      </c>
    </row>
    <row r="141" spans="1:10">
      <c r="A141" s="4">
        <v>140</v>
      </c>
      <c r="B141" s="4" t="s">
        <v>2471</v>
      </c>
      <c r="C141" s="4" t="s">
        <v>140</v>
      </c>
      <c r="D141" s="4" t="s">
        <v>3003</v>
      </c>
      <c r="E141" s="4" t="s">
        <v>3004</v>
      </c>
      <c r="F141" s="4" t="s">
        <v>3005</v>
      </c>
      <c r="G141" s="4" t="s">
        <v>2526</v>
      </c>
      <c r="H141" s="4" t="s">
        <v>3006</v>
      </c>
      <c r="J141" s="4" t="s">
        <v>3246</v>
      </c>
    </row>
    <row r="142" spans="1:10">
      <c r="A142" s="4">
        <v>141</v>
      </c>
      <c r="B142" s="4" t="s">
        <v>2471</v>
      </c>
      <c r="C142" s="4" t="s">
        <v>140</v>
      </c>
      <c r="D142" s="4" t="s">
        <v>3007</v>
      </c>
      <c r="E142" s="4" t="s">
        <v>3008</v>
      </c>
      <c r="F142" s="4" t="s">
        <v>3009</v>
      </c>
      <c r="G142" s="4" t="s">
        <v>2733</v>
      </c>
      <c r="H142" s="4" t="s">
        <v>3010</v>
      </c>
      <c r="J142" s="4" t="s">
        <v>3246</v>
      </c>
    </row>
    <row r="143" spans="1:10">
      <c r="A143" s="4">
        <v>142</v>
      </c>
      <c r="B143" s="4" t="s">
        <v>2471</v>
      </c>
      <c r="C143" s="4" t="s">
        <v>140</v>
      </c>
      <c r="D143" s="4" t="s">
        <v>3011</v>
      </c>
      <c r="E143" s="4" t="s">
        <v>3012</v>
      </c>
      <c r="F143" s="4" t="s">
        <v>3013</v>
      </c>
      <c r="G143" s="4" t="s">
        <v>3014</v>
      </c>
      <c r="J143" s="4" t="s">
        <v>3246</v>
      </c>
    </row>
    <row r="144" spans="1:10">
      <c r="A144" s="4">
        <v>143</v>
      </c>
      <c r="B144" s="4" t="s">
        <v>2471</v>
      </c>
      <c r="C144" s="4" t="s">
        <v>140</v>
      </c>
      <c r="D144" s="4" t="s">
        <v>3015</v>
      </c>
      <c r="E144" s="4" t="s">
        <v>3016</v>
      </c>
      <c r="F144" s="4" t="s">
        <v>3017</v>
      </c>
      <c r="G144" s="4" t="s">
        <v>3014</v>
      </c>
      <c r="J144" s="4" t="s">
        <v>3246</v>
      </c>
    </row>
    <row r="145" spans="1:10">
      <c r="A145" s="4">
        <v>144</v>
      </c>
      <c r="B145" s="4" t="s">
        <v>2471</v>
      </c>
      <c r="C145" s="4" t="s">
        <v>140</v>
      </c>
      <c r="D145" s="4" t="s">
        <v>3018</v>
      </c>
      <c r="E145" s="4" t="s">
        <v>3019</v>
      </c>
      <c r="F145" s="4" t="s">
        <v>3020</v>
      </c>
      <c r="G145" s="4" t="s">
        <v>3021</v>
      </c>
      <c r="J145" s="4" t="s">
        <v>3246</v>
      </c>
    </row>
    <row r="146" spans="1:10">
      <c r="A146" s="4">
        <v>145</v>
      </c>
      <c r="B146" s="4" t="s">
        <v>2471</v>
      </c>
      <c r="C146" s="4" t="s">
        <v>140</v>
      </c>
      <c r="D146" s="4" t="s">
        <v>3022</v>
      </c>
      <c r="E146" s="4" t="s">
        <v>3023</v>
      </c>
      <c r="F146" s="4" t="s">
        <v>3024</v>
      </c>
      <c r="G146" s="4" t="s">
        <v>2554</v>
      </c>
      <c r="H146" s="4" t="s">
        <v>3025</v>
      </c>
      <c r="J146" s="4" t="s">
        <v>3246</v>
      </c>
    </row>
    <row r="147" spans="1:10">
      <c r="A147" s="4">
        <v>146</v>
      </c>
      <c r="B147" s="4" t="s">
        <v>2471</v>
      </c>
      <c r="C147" s="4" t="s">
        <v>140</v>
      </c>
      <c r="D147" s="4" t="s">
        <v>3026</v>
      </c>
      <c r="E147" s="4" t="s">
        <v>3027</v>
      </c>
      <c r="F147" s="4" t="s">
        <v>3028</v>
      </c>
      <c r="G147" s="4" t="s">
        <v>2839</v>
      </c>
      <c r="J147" s="4" t="s">
        <v>3246</v>
      </c>
    </row>
    <row r="148" spans="1:10">
      <c r="A148" s="4">
        <v>147</v>
      </c>
      <c r="B148" s="4" t="s">
        <v>2471</v>
      </c>
      <c r="C148" s="4" t="s">
        <v>140</v>
      </c>
      <c r="D148" s="4" t="s">
        <v>3029</v>
      </c>
      <c r="E148" s="4" t="s">
        <v>3030</v>
      </c>
      <c r="F148" s="4" t="s">
        <v>3031</v>
      </c>
      <c r="G148" s="4" t="s">
        <v>2480</v>
      </c>
      <c r="J148" s="4" t="s">
        <v>3246</v>
      </c>
    </row>
    <row r="149" spans="1:10">
      <c r="A149" s="4">
        <v>148</v>
      </c>
      <c r="B149" s="4" t="s">
        <v>2471</v>
      </c>
      <c r="C149" s="4" t="s">
        <v>140</v>
      </c>
      <c r="D149" s="4" t="s">
        <v>3032</v>
      </c>
      <c r="E149" s="4" t="s">
        <v>3033</v>
      </c>
      <c r="F149" s="4" t="s">
        <v>3034</v>
      </c>
      <c r="G149" s="4" t="s">
        <v>2971</v>
      </c>
      <c r="J149" s="4" t="s">
        <v>3246</v>
      </c>
    </row>
    <row r="150" spans="1:10">
      <c r="A150" s="4">
        <v>149</v>
      </c>
      <c r="B150" s="4" t="s">
        <v>2471</v>
      </c>
      <c r="C150" s="4" t="s">
        <v>140</v>
      </c>
      <c r="D150" s="4" t="s">
        <v>3035</v>
      </c>
      <c r="E150" s="4" t="s">
        <v>3036</v>
      </c>
      <c r="F150" s="4" t="s">
        <v>3037</v>
      </c>
      <c r="G150" s="4" t="s">
        <v>2521</v>
      </c>
      <c r="H150" s="4" t="s">
        <v>3038</v>
      </c>
      <c r="J150" s="4" t="s">
        <v>3246</v>
      </c>
    </row>
    <row r="151" spans="1:10">
      <c r="A151" s="4">
        <v>150</v>
      </c>
      <c r="B151" s="4" t="s">
        <v>2471</v>
      </c>
      <c r="C151" s="4" t="s">
        <v>140</v>
      </c>
      <c r="D151" s="4" t="s">
        <v>3039</v>
      </c>
      <c r="E151" s="4" t="s">
        <v>3040</v>
      </c>
      <c r="F151" s="4" t="s">
        <v>3041</v>
      </c>
      <c r="G151" s="4" t="s">
        <v>2618</v>
      </c>
      <c r="J151" s="4" t="s">
        <v>3246</v>
      </c>
    </row>
    <row r="152" spans="1:10">
      <c r="A152" s="4">
        <v>151</v>
      </c>
      <c r="B152" s="4" t="s">
        <v>2471</v>
      </c>
      <c r="C152" s="4" t="s">
        <v>140</v>
      </c>
      <c r="D152" s="4" t="s">
        <v>3042</v>
      </c>
      <c r="E152" s="4" t="s">
        <v>3043</v>
      </c>
      <c r="F152" s="4" t="s">
        <v>3044</v>
      </c>
      <c r="G152" s="4" t="s">
        <v>2598</v>
      </c>
      <c r="H152" s="4" t="s">
        <v>3045</v>
      </c>
      <c r="J152" s="4" t="s">
        <v>3246</v>
      </c>
    </row>
    <row r="153" spans="1:10">
      <c r="A153" s="4">
        <v>152</v>
      </c>
      <c r="B153" s="4" t="s">
        <v>2471</v>
      </c>
      <c r="C153" s="4" t="s">
        <v>140</v>
      </c>
      <c r="D153" s="4" t="s">
        <v>3046</v>
      </c>
      <c r="E153" s="4" t="s">
        <v>3047</v>
      </c>
      <c r="F153" s="4" t="s">
        <v>3048</v>
      </c>
      <c r="G153" s="4" t="s">
        <v>2788</v>
      </c>
      <c r="J153" s="4" t="s">
        <v>3246</v>
      </c>
    </row>
    <row r="154" spans="1:10">
      <c r="A154" s="4">
        <v>153</v>
      </c>
      <c r="B154" s="4" t="s">
        <v>2471</v>
      </c>
      <c r="C154" s="4" t="s">
        <v>140</v>
      </c>
      <c r="D154" s="4" t="s">
        <v>3049</v>
      </c>
      <c r="E154" s="4" t="s">
        <v>3050</v>
      </c>
      <c r="F154" s="4" t="s">
        <v>3051</v>
      </c>
      <c r="G154" s="4" t="s">
        <v>2779</v>
      </c>
      <c r="J154" s="4" t="s">
        <v>3246</v>
      </c>
    </row>
    <row r="155" spans="1:10">
      <c r="A155" s="4">
        <v>154</v>
      </c>
      <c r="B155" s="4" t="s">
        <v>2471</v>
      </c>
      <c r="C155" s="4" t="s">
        <v>140</v>
      </c>
      <c r="D155" s="4" t="s">
        <v>3052</v>
      </c>
      <c r="E155" s="4" t="s">
        <v>3053</v>
      </c>
      <c r="F155" s="4" t="s">
        <v>3054</v>
      </c>
      <c r="G155" s="4" t="s">
        <v>2539</v>
      </c>
      <c r="J155" s="4" t="s">
        <v>3246</v>
      </c>
    </row>
    <row r="156" spans="1:10">
      <c r="A156" s="4">
        <v>155</v>
      </c>
      <c r="B156" s="4" t="s">
        <v>2471</v>
      </c>
      <c r="C156" s="4" t="s">
        <v>140</v>
      </c>
      <c r="D156" s="4" t="s">
        <v>3055</v>
      </c>
      <c r="E156" s="4" t="s">
        <v>3056</v>
      </c>
      <c r="F156" s="4" t="s">
        <v>3057</v>
      </c>
      <c r="G156" s="4" t="s">
        <v>2740</v>
      </c>
      <c r="J156" s="4" t="s">
        <v>3246</v>
      </c>
    </row>
    <row r="157" spans="1:10">
      <c r="A157" s="4">
        <v>156</v>
      </c>
      <c r="B157" s="4" t="s">
        <v>2471</v>
      </c>
      <c r="C157" s="4" t="s">
        <v>140</v>
      </c>
      <c r="D157" s="4" t="s">
        <v>3058</v>
      </c>
      <c r="E157" s="4" t="s">
        <v>3059</v>
      </c>
      <c r="F157" s="4" t="s">
        <v>3060</v>
      </c>
      <c r="G157" s="4" t="s">
        <v>3061</v>
      </c>
      <c r="J157" s="4" t="s">
        <v>3246</v>
      </c>
    </row>
    <row r="158" spans="1:10">
      <c r="A158" s="4">
        <v>157</v>
      </c>
      <c r="B158" s="4" t="s">
        <v>2471</v>
      </c>
      <c r="C158" s="4" t="s">
        <v>140</v>
      </c>
      <c r="D158" s="4" t="s">
        <v>3062</v>
      </c>
      <c r="E158" s="4" t="s">
        <v>3063</v>
      </c>
      <c r="F158" s="4" t="s">
        <v>3064</v>
      </c>
      <c r="G158" s="4" t="s">
        <v>2602</v>
      </c>
      <c r="J158" s="4" t="s">
        <v>3246</v>
      </c>
    </row>
    <row r="159" spans="1:10">
      <c r="A159" s="4">
        <v>158</v>
      </c>
      <c r="B159" s="4" t="s">
        <v>2471</v>
      </c>
      <c r="C159" s="4" t="s">
        <v>140</v>
      </c>
      <c r="D159" s="4" t="s">
        <v>3065</v>
      </c>
      <c r="E159" s="4" t="s">
        <v>3066</v>
      </c>
      <c r="F159" s="4" t="s">
        <v>3067</v>
      </c>
      <c r="G159" s="4" t="s">
        <v>3068</v>
      </c>
      <c r="J159" s="4" t="s">
        <v>3246</v>
      </c>
    </row>
    <row r="160" spans="1:10">
      <c r="A160" s="4">
        <v>159</v>
      </c>
      <c r="B160" s="4" t="s">
        <v>2471</v>
      </c>
      <c r="C160" s="4" t="s">
        <v>140</v>
      </c>
      <c r="D160" s="4" t="s">
        <v>3069</v>
      </c>
      <c r="E160" s="4" t="s">
        <v>3070</v>
      </c>
      <c r="F160" s="4" t="s">
        <v>3071</v>
      </c>
      <c r="G160" s="4" t="s">
        <v>2517</v>
      </c>
      <c r="H160" s="4" t="s">
        <v>2522</v>
      </c>
      <c r="J160" s="4" t="s">
        <v>3246</v>
      </c>
    </row>
    <row r="161" spans="1:10">
      <c r="A161" s="4">
        <v>160</v>
      </c>
      <c r="B161" s="4" t="s">
        <v>2471</v>
      </c>
      <c r="C161" s="4" t="s">
        <v>140</v>
      </c>
      <c r="D161" s="4" t="s">
        <v>3072</v>
      </c>
      <c r="E161" s="4" t="s">
        <v>3073</v>
      </c>
      <c r="F161" s="4" t="s">
        <v>3074</v>
      </c>
      <c r="G161" s="4" t="s">
        <v>2513</v>
      </c>
      <c r="H161" s="4" t="s">
        <v>3075</v>
      </c>
      <c r="J161" s="4" t="s">
        <v>3246</v>
      </c>
    </row>
    <row r="162" spans="1:10">
      <c r="A162" s="4">
        <v>161</v>
      </c>
      <c r="B162" s="4" t="s">
        <v>2471</v>
      </c>
      <c r="C162" s="4" t="s">
        <v>140</v>
      </c>
      <c r="D162" s="4" t="s">
        <v>3076</v>
      </c>
      <c r="E162" s="4" t="s">
        <v>3077</v>
      </c>
      <c r="F162" s="4" t="s">
        <v>3078</v>
      </c>
      <c r="G162" s="4" t="s">
        <v>3079</v>
      </c>
      <c r="H162" s="4" t="s">
        <v>3080</v>
      </c>
      <c r="J162" s="4" t="s">
        <v>3246</v>
      </c>
    </row>
    <row r="163" spans="1:10">
      <c r="A163" s="4">
        <v>162</v>
      </c>
      <c r="B163" s="4" t="s">
        <v>2471</v>
      </c>
      <c r="C163" s="4" t="s">
        <v>140</v>
      </c>
      <c r="D163" s="4" t="s">
        <v>3081</v>
      </c>
      <c r="E163" s="4" t="s">
        <v>3082</v>
      </c>
      <c r="F163" s="4" t="s">
        <v>3083</v>
      </c>
      <c r="G163" s="4" t="s">
        <v>2752</v>
      </c>
      <c r="J163" s="4" t="s">
        <v>3246</v>
      </c>
    </row>
    <row r="164" spans="1:10">
      <c r="A164" s="4">
        <v>163</v>
      </c>
      <c r="B164" s="4" t="s">
        <v>2471</v>
      </c>
      <c r="C164" s="4" t="s">
        <v>140</v>
      </c>
      <c r="D164" s="4" t="s">
        <v>3084</v>
      </c>
      <c r="E164" s="4" t="s">
        <v>3085</v>
      </c>
      <c r="F164" s="4" t="s">
        <v>3086</v>
      </c>
      <c r="G164" s="4" t="s">
        <v>2767</v>
      </c>
      <c r="J164" s="4" t="s">
        <v>3246</v>
      </c>
    </row>
    <row r="165" spans="1:10">
      <c r="A165" s="4">
        <v>164</v>
      </c>
      <c r="B165" s="4" t="s">
        <v>2471</v>
      </c>
      <c r="C165" s="4" t="s">
        <v>140</v>
      </c>
      <c r="D165" s="4" t="s">
        <v>3087</v>
      </c>
      <c r="E165" s="4" t="s">
        <v>3088</v>
      </c>
      <c r="F165" s="4" t="s">
        <v>3089</v>
      </c>
      <c r="G165" s="4" t="s">
        <v>2788</v>
      </c>
      <c r="J165" s="4" t="s">
        <v>3246</v>
      </c>
    </row>
    <row r="166" spans="1:10">
      <c r="A166" s="4">
        <v>165</v>
      </c>
      <c r="B166" s="4" t="s">
        <v>2471</v>
      </c>
      <c r="C166" s="4" t="s">
        <v>140</v>
      </c>
      <c r="D166" s="4" t="s">
        <v>3090</v>
      </c>
      <c r="E166" s="4" t="s">
        <v>3091</v>
      </c>
      <c r="F166" s="4" t="s">
        <v>3092</v>
      </c>
      <c r="G166" s="4" t="s">
        <v>3093</v>
      </c>
      <c r="J166" s="4" t="s">
        <v>3246</v>
      </c>
    </row>
    <row r="167" spans="1:10">
      <c r="A167" s="4">
        <v>166</v>
      </c>
      <c r="B167" s="4" t="s">
        <v>2471</v>
      </c>
      <c r="C167" s="4" t="s">
        <v>140</v>
      </c>
      <c r="D167" s="4" t="s">
        <v>3094</v>
      </c>
      <c r="E167" s="4" t="s">
        <v>3095</v>
      </c>
      <c r="F167" s="4" t="s">
        <v>3096</v>
      </c>
      <c r="G167" s="4" t="s">
        <v>2517</v>
      </c>
      <c r="H167" s="4" t="s">
        <v>3006</v>
      </c>
      <c r="J167" s="4" t="s">
        <v>3246</v>
      </c>
    </row>
    <row r="168" spans="1:10">
      <c r="A168" s="4">
        <v>167</v>
      </c>
      <c r="B168" s="4" t="s">
        <v>2471</v>
      </c>
      <c r="C168" s="4" t="s">
        <v>140</v>
      </c>
      <c r="D168" s="4" t="s">
        <v>3097</v>
      </c>
      <c r="E168" s="4" t="s">
        <v>3098</v>
      </c>
      <c r="F168" s="4" t="s">
        <v>3099</v>
      </c>
      <c r="G168" s="4" t="s">
        <v>2733</v>
      </c>
      <c r="J168" s="4" t="s">
        <v>3246</v>
      </c>
    </row>
    <row r="169" spans="1:10">
      <c r="A169" s="4">
        <v>168</v>
      </c>
      <c r="B169" s="4" t="s">
        <v>2471</v>
      </c>
      <c r="C169" s="4" t="s">
        <v>140</v>
      </c>
      <c r="D169" s="4" t="s">
        <v>3100</v>
      </c>
      <c r="E169" s="4" t="s">
        <v>3101</v>
      </c>
      <c r="F169" s="4" t="s">
        <v>3102</v>
      </c>
      <c r="G169" s="4" t="s">
        <v>2771</v>
      </c>
      <c r="J169" s="4" t="s">
        <v>3246</v>
      </c>
    </row>
    <row r="170" spans="1:10">
      <c r="A170" s="4">
        <v>169</v>
      </c>
      <c r="B170" s="4" t="s">
        <v>2471</v>
      </c>
      <c r="C170" s="4" t="s">
        <v>140</v>
      </c>
      <c r="D170" s="4" t="s">
        <v>3103</v>
      </c>
      <c r="E170" s="4" t="s">
        <v>3104</v>
      </c>
      <c r="F170" s="4" t="s">
        <v>3105</v>
      </c>
      <c r="G170" s="4" t="s">
        <v>2767</v>
      </c>
      <c r="J170" s="4" t="s">
        <v>3246</v>
      </c>
    </row>
    <row r="171" spans="1:10">
      <c r="A171" s="4">
        <v>170</v>
      </c>
      <c r="B171" s="4" t="s">
        <v>2471</v>
      </c>
      <c r="C171" s="4" t="s">
        <v>140</v>
      </c>
      <c r="D171" s="4" t="s">
        <v>3106</v>
      </c>
      <c r="E171" s="4" t="s">
        <v>3107</v>
      </c>
      <c r="F171" s="4" t="s">
        <v>3108</v>
      </c>
      <c r="G171" s="4" t="s">
        <v>2740</v>
      </c>
      <c r="H171" s="4" t="s">
        <v>2741</v>
      </c>
      <c r="J171" s="4" t="s">
        <v>3246</v>
      </c>
    </row>
    <row r="172" spans="1:10">
      <c r="A172" s="4">
        <v>171</v>
      </c>
      <c r="B172" s="4" t="s">
        <v>2471</v>
      </c>
      <c r="C172" s="4" t="s">
        <v>140</v>
      </c>
      <c r="D172" s="4" t="s">
        <v>3109</v>
      </c>
      <c r="E172" s="4" t="s">
        <v>3110</v>
      </c>
      <c r="F172" s="4" t="s">
        <v>3111</v>
      </c>
      <c r="G172" s="4" t="s">
        <v>2975</v>
      </c>
      <c r="J172" s="4" t="s">
        <v>3246</v>
      </c>
    </row>
    <row r="173" spans="1:10">
      <c r="A173" s="4">
        <v>172</v>
      </c>
      <c r="B173" s="4" t="s">
        <v>2471</v>
      </c>
      <c r="C173" s="4" t="s">
        <v>140</v>
      </c>
      <c r="D173" s="4" t="s">
        <v>3112</v>
      </c>
      <c r="E173" s="4" t="s">
        <v>3113</v>
      </c>
      <c r="F173" s="4" t="s">
        <v>3114</v>
      </c>
      <c r="G173" s="4" t="s">
        <v>2526</v>
      </c>
      <c r="J173" s="4" t="s">
        <v>3246</v>
      </c>
    </row>
    <row r="174" spans="1:10">
      <c r="A174" s="4">
        <v>173</v>
      </c>
      <c r="B174" s="4" t="s">
        <v>2471</v>
      </c>
      <c r="C174" s="4" t="s">
        <v>140</v>
      </c>
      <c r="D174" s="4" t="s">
        <v>3115</v>
      </c>
      <c r="E174" s="4" t="s">
        <v>3116</v>
      </c>
      <c r="F174" s="4" t="s">
        <v>3117</v>
      </c>
      <c r="G174" s="4" t="s">
        <v>3118</v>
      </c>
      <c r="J174" s="4" t="s">
        <v>3246</v>
      </c>
    </row>
    <row r="175" spans="1:10">
      <c r="A175" s="4">
        <v>174</v>
      </c>
      <c r="B175" s="4" t="s">
        <v>2471</v>
      </c>
      <c r="C175" s="4" t="s">
        <v>140</v>
      </c>
      <c r="D175" s="4" t="s">
        <v>3119</v>
      </c>
      <c r="E175" s="4" t="s">
        <v>3120</v>
      </c>
      <c r="F175" s="4" t="s">
        <v>3121</v>
      </c>
      <c r="G175" s="4" t="s">
        <v>2480</v>
      </c>
      <c r="J175" s="4" t="s">
        <v>3246</v>
      </c>
    </row>
    <row r="176" spans="1:10">
      <c r="A176" s="4">
        <v>175</v>
      </c>
      <c r="B176" s="4" t="s">
        <v>2471</v>
      </c>
      <c r="C176" s="4" t="s">
        <v>140</v>
      </c>
      <c r="D176" s="4" t="s">
        <v>3122</v>
      </c>
      <c r="E176" s="4" t="s">
        <v>3123</v>
      </c>
      <c r="F176" s="4" t="s">
        <v>3124</v>
      </c>
      <c r="G176" s="4" t="s">
        <v>2650</v>
      </c>
      <c r="H176" s="4" t="s">
        <v>2522</v>
      </c>
      <c r="J176" s="4" t="s">
        <v>3246</v>
      </c>
    </row>
    <row r="177" spans="1:10">
      <c r="A177" s="4">
        <v>176</v>
      </c>
      <c r="B177" s="4" t="s">
        <v>2471</v>
      </c>
      <c r="C177" s="4" t="s">
        <v>140</v>
      </c>
      <c r="D177" s="4" t="s">
        <v>3125</v>
      </c>
      <c r="E177" s="4" t="s">
        <v>3126</v>
      </c>
      <c r="F177" s="4" t="s">
        <v>3127</v>
      </c>
      <c r="G177" s="4" t="s">
        <v>2526</v>
      </c>
      <c r="J177" s="4" t="s">
        <v>3246</v>
      </c>
    </row>
    <row r="178" spans="1:10">
      <c r="A178" s="4">
        <v>177</v>
      </c>
      <c r="B178" s="4" t="s">
        <v>2471</v>
      </c>
      <c r="C178" s="4" t="s">
        <v>140</v>
      </c>
      <c r="D178" s="4" t="s">
        <v>3128</v>
      </c>
      <c r="E178" s="4" t="s">
        <v>3129</v>
      </c>
      <c r="F178" s="4" t="s">
        <v>3130</v>
      </c>
      <c r="G178" s="4" t="s">
        <v>2480</v>
      </c>
      <c r="J178" s="4" t="s">
        <v>3246</v>
      </c>
    </row>
    <row r="179" spans="1:10">
      <c r="A179" s="4">
        <v>178</v>
      </c>
      <c r="B179" s="4" t="s">
        <v>2471</v>
      </c>
      <c r="C179" s="4" t="s">
        <v>140</v>
      </c>
      <c r="D179" s="4" t="s">
        <v>3131</v>
      </c>
      <c r="E179" s="4" t="s">
        <v>3132</v>
      </c>
      <c r="F179" s="4" t="s">
        <v>3133</v>
      </c>
      <c r="G179" s="4" t="s">
        <v>2480</v>
      </c>
      <c r="J179" s="4" t="s">
        <v>3246</v>
      </c>
    </row>
    <row r="180" spans="1:10">
      <c r="A180" s="4">
        <v>179</v>
      </c>
      <c r="B180" s="4" t="s">
        <v>2471</v>
      </c>
      <c r="C180" s="4" t="s">
        <v>140</v>
      </c>
      <c r="D180" s="4" t="s">
        <v>3134</v>
      </c>
      <c r="E180" s="4" t="s">
        <v>3135</v>
      </c>
      <c r="F180" s="4" t="s">
        <v>3136</v>
      </c>
      <c r="G180" s="4" t="s">
        <v>2535</v>
      </c>
      <c r="H180" s="4" t="s">
        <v>2522</v>
      </c>
      <c r="J180" s="4" t="s">
        <v>3246</v>
      </c>
    </row>
    <row r="181" spans="1:10">
      <c r="A181" s="4">
        <v>180</v>
      </c>
      <c r="B181" s="4" t="s">
        <v>2471</v>
      </c>
      <c r="C181" s="4" t="s">
        <v>140</v>
      </c>
      <c r="D181" s="4" t="s">
        <v>3137</v>
      </c>
      <c r="E181" s="4" t="s">
        <v>3138</v>
      </c>
      <c r="F181" s="4" t="s">
        <v>3139</v>
      </c>
      <c r="G181" s="4" t="s">
        <v>2844</v>
      </c>
      <c r="H181" s="4" t="s">
        <v>3140</v>
      </c>
      <c r="J181" s="4" t="s">
        <v>3246</v>
      </c>
    </row>
    <row r="182" spans="1:10">
      <c r="A182" s="4">
        <v>181</v>
      </c>
      <c r="B182" s="4" t="s">
        <v>2471</v>
      </c>
      <c r="C182" s="4" t="s">
        <v>140</v>
      </c>
      <c r="D182" s="4" t="s">
        <v>3141</v>
      </c>
      <c r="E182" s="4" t="s">
        <v>3142</v>
      </c>
      <c r="F182" s="4" t="s">
        <v>3143</v>
      </c>
      <c r="G182" s="4" t="s">
        <v>2650</v>
      </c>
      <c r="J182" s="4" t="s">
        <v>3246</v>
      </c>
    </row>
    <row r="183" spans="1:10">
      <c r="A183" s="4">
        <v>182</v>
      </c>
      <c r="B183" s="4" t="s">
        <v>2471</v>
      </c>
      <c r="C183" s="4" t="s">
        <v>140</v>
      </c>
      <c r="D183" s="4" t="s">
        <v>3144</v>
      </c>
      <c r="E183" s="4" t="s">
        <v>3145</v>
      </c>
      <c r="F183" s="4" t="s">
        <v>3146</v>
      </c>
      <c r="G183" s="4" t="s">
        <v>2740</v>
      </c>
      <c r="H183" s="4" t="s">
        <v>3147</v>
      </c>
      <c r="J183" s="4" t="s">
        <v>3246</v>
      </c>
    </row>
    <row r="184" spans="1:10">
      <c r="A184" s="4">
        <v>183</v>
      </c>
      <c r="B184" s="4" t="s">
        <v>2471</v>
      </c>
      <c r="C184" s="4" t="s">
        <v>140</v>
      </c>
      <c r="D184" s="4" t="s">
        <v>3148</v>
      </c>
      <c r="E184" s="4" t="s">
        <v>3149</v>
      </c>
      <c r="F184" s="4" t="s">
        <v>3150</v>
      </c>
      <c r="G184" s="4" t="s">
        <v>2480</v>
      </c>
      <c r="H184" s="4" t="s">
        <v>3151</v>
      </c>
      <c r="J184" s="4" t="s">
        <v>3246</v>
      </c>
    </row>
    <row r="185" spans="1:10">
      <c r="A185" s="4">
        <v>184</v>
      </c>
      <c r="B185" s="4" t="s">
        <v>2471</v>
      </c>
      <c r="C185" s="4" t="s">
        <v>140</v>
      </c>
      <c r="D185" s="4" t="s">
        <v>3152</v>
      </c>
      <c r="E185" s="4" t="s">
        <v>3153</v>
      </c>
      <c r="F185" s="4" t="s">
        <v>3154</v>
      </c>
      <c r="G185" s="4" t="s">
        <v>3155</v>
      </c>
      <c r="H185" s="4" t="s">
        <v>3156</v>
      </c>
      <c r="J185" s="4" t="s">
        <v>3246</v>
      </c>
    </row>
    <row r="186" spans="1:10">
      <c r="A186" s="4">
        <v>185</v>
      </c>
      <c r="B186" s="4" t="s">
        <v>2471</v>
      </c>
      <c r="C186" s="4" t="s">
        <v>140</v>
      </c>
      <c r="D186" s="4" t="s">
        <v>3157</v>
      </c>
      <c r="E186" s="4" t="s">
        <v>3158</v>
      </c>
      <c r="F186" s="4" t="s">
        <v>3159</v>
      </c>
      <c r="G186" s="4" t="s">
        <v>2499</v>
      </c>
      <c r="H186" s="4" t="s">
        <v>3160</v>
      </c>
      <c r="J186" s="4" t="s">
        <v>3246</v>
      </c>
    </row>
    <row r="187" spans="1:10">
      <c r="A187" s="4">
        <v>186</v>
      </c>
      <c r="B187" s="4" t="s">
        <v>2471</v>
      </c>
      <c r="C187" s="4" t="s">
        <v>140</v>
      </c>
      <c r="D187" s="4" t="s">
        <v>3161</v>
      </c>
      <c r="E187" s="4" t="s">
        <v>3162</v>
      </c>
      <c r="F187" s="4" t="s">
        <v>3163</v>
      </c>
      <c r="G187" s="4" t="s">
        <v>2788</v>
      </c>
      <c r="J187" s="4" t="s">
        <v>3246</v>
      </c>
    </row>
    <row r="188" spans="1:10">
      <c r="A188" s="4">
        <v>187</v>
      </c>
      <c r="B188" s="4" t="s">
        <v>2471</v>
      </c>
      <c r="C188" s="4" t="s">
        <v>140</v>
      </c>
      <c r="D188" s="4" t="s">
        <v>3164</v>
      </c>
      <c r="E188" s="4" t="s">
        <v>3165</v>
      </c>
      <c r="F188" s="4" t="s">
        <v>3166</v>
      </c>
      <c r="G188" s="4" t="s">
        <v>2480</v>
      </c>
      <c r="J188" s="4" t="s">
        <v>3246</v>
      </c>
    </row>
    <row r="189" spans="1:10">
      <c r="A189" s="4">
        <v>188</v>
      </c>
      <c r="B189" s="4" t="s">
        <v>2471</v>
      </c>
      <c r="C189" s="4" t="s">
        <v>140</v>
      </c>
      <c r="D189" s="4" t="s">
        <v>3167</v>
      </c>
      <c r="E189" s="4" t="s">
        <v>3168</v>
      </c>
      <c r="F189" s="4" t="s">
        <v>3169</v>
      </c>
      <c r="G189" s="4" t="s">
        <v>3068</v>
      </c>
      <c r="H189" s="4" t="s">
        <v>3170</v>
      </c>
      <c r="J189" s="4" t="s">
        <v>3246</v>
      </c>
    </row>
    <row r="190" spans="1:10">
      <c r="A190" s="4">
        <v>189</v>
      </c>
      <c r="B190" s="4" t="s">
        <v>2471</v>
      </c>
      <c r="C190" s="4" t="s">
        <v>140</v>
      </c>
      <c r="D190" s="4" t="s">
        <v>3171</v>
      </c>
      <c r="E190" s="4" t="s">
        <v>3172</v>
      </c>
      <c r="F190" s="4" t="s">
        <v>3173</v>
      </c>
      <c r="G190" s="4" t="s">
        <v>3068</v>
      </c>
      <c r="H190" s="4" t="s">
        <v>3170</v>
      </c>
      <c r="J190" s="4" t="s">
        <v>3246</v>
      </c>
    </row>
    <row r="191" spans="1:10">
      <c r="A191" s="4">
        <v>190</v>
      </c>
      <c r="B191" s="4" t="s">
        <v>2471</v>
      </c>
      <c r="C191" s="4" t="s">
        <v>140</v>
      </c>
      <c r="D191" s="4" t="s">
        <v>3174</v>
      </c>
      <c r="E191" s="4" t="s">
        <v>3175</v>
      </c>
      <c r="F191" s="4" t="s">
        <v>3176</v>
      </c>
      <c r="G191" s="4" t="s">
        <v>2489</v>
      </c>
      <c r="H191" s="4" t="s">
        <v>3177</v>
      </c>
      <c r="J191" s="4" t="s">
        <v>3246</v>
      </c>
    </row>
    <row r="192" spans="1:10">
      <c r="A192" s="4">
        <v>191</v>
      </c>
      <c r="B192" s="4" t="s">
        <v>2471</v>
      </c>
      <c r="C192" s="4" t="s">
        <v>140</v>
      </c>
      <c r="D192" s="4" t="s">
        <v>3178</v>
      </c>
      <c r="E192" s="4" t="s">
        <v>3179</v>
      </c>
      <c r="F192" s="4" t="s">
        <v>3180</v>
      </c>
      <c r="G192" s="4" t="s">
        <v>3181</v>
      </c>
      <c r="H192" s="4" t="s">
        <v>3182</v>
      </c>
      <c r="J192" s="4" t="s">
        <v>3246</v>
      </c>
    </row>
    <row r="193" spans="1:10">
      <c r="A193" s="4">
        <v>192</v>
      </c>
      <c r="B193" s="4" t="s">
        <v>2471</v>
      </c>
      <c r="C193" s="4" t="s">
        <v>140</v>
      </c>
      <c r="D193" s="4" t="s">
        <v>3183</v>
      </c>
      <c r="E193" s="4" t="s">
        <v>3184</v>
      </c>
      <c r="F193" s="4" t="s">
        <v>3185</v>
      </c>
      <c r="G193" s="4" t="s">
        <v>2521</v>
      </c>
      <c r="J193" s="4" t="s">
        <v>3246</v>
      </c>
    </row>
    <row r="194" spans="1:10">
      <c r="A194" s="4">
        <v>193</v>
      </c>
      <c r="B194" s="4" t="s">
        <v>2471</v>
      </c>
      <c r="C194" s="4" t="s">
        <v>140</v>
      </c>
      <c r="D194" s="4" t="s">
        <v>3186</v>
      </c>
      <c r="E194" s="4" t="s">
        <v>3187</v>
      </c>
      <c r="F194" s="4" t="s">
        <v>3188</v>
      </c>
      <c r="G194" s="4" t="s">
        <v>2892</v>
      </c>
      <c r="H194" s="4" t="s">
        <v>3189</v>
      </c>
      <c r="J194" s="4" t="s">
        <v>3246</v>
      </c>
    </row>
    <row r="195" spans="1:10">
      <c r="A195" s="4">
        <v>194</v>
      </c>
      <c r="B195" s="4" t="s">
        <v>2471</v>
      </c>
      <c r="C195" s="4" t="s">
        <v>140</v>
      </c>
      <c r="D195" s="4" t="s">
        <v>3190</v>
      </c>
      <c r="E195" s="4" t="s">
        <v>3191</v>
      </c>
      <c r="F195" s="4" t="s">
        <v>3192</v>
      </c>
      <c r="G195" s="4" t="s">
        <v>2626</v>
      </c>
      <c r="J195" s="4" t="s">
        <v>3246</v>
      </c>
    </row>
    <row r="196" spans="1:10">
      <c r="A196" s="4">
        <v>195</v>
      </c>
      <c r="B196" s="4" t="s">
        <v>2471</v>
      </c>
      <c r="C196" s="4" t="s">
        <v>140</v>
      </c>
      <c r="D196" s="4" t="s">
        <v>3193</v>
      </c>
      <c r="E196" s="4" t="s">
        <v>3194</v>
      </c>
      <c r="F196" s="4" t="s">
        <v>2585</v>
      </c>
      <c r="G196" s="4" t="s">
        <v>3195</v>
      </c>
      <c r="H196" s="4" t="s">
        <v>3196</v>
      </c>
      <c r="J196" s="4" t="s">
        <v>3246</v>
      </c>
    </row>
    <row r="197" spans="1:10">
      <c r="A197" s="4">
        <v>196</v>
      </c>
      <c r="B197" s="4" t="s">
        <v>2471</v>
      </c>
      <c r="C197" s="4" t="s">
        <v>140</v>
      </c>
      <c r="D197" s="4" t="s">
        <v>3197</v>
      </c>
      <c r="E197" s="4" t="s">
        <v>3198</v>
      </c>
      <c r="F197" s="4" t="s">
        <v>3199</v>
      </c>
      <c r="G197" s="4" t="s">
        <v>3200</v>
      </c>
      <c r="H197" s="4" t="s">
        <v>3201</v>
      </c>
      <c r="J197" s="4" t="s">
        <v>3246</v>
      </c>
    </row>
    <row r="198" spans="1:10">
      <c r="A198" s="4">
        <v>197</v>
      </c>
      <c r="B198" s="4" t="s">
        <v>2471</v>
      </c>
      <c r="C198" s="4" t="s">
        <v>140</v>
      </c>
      <c r="D198" s="4" t="s">
        <v>3202</v>
      </c>
      <c r="E198" s="4" t="s">
        <v>3203</v>
      </c>
      <c r="F198" s="4" t="s">
        <v>3204</v>
      </c>
      <c r="G198" s="4" t="s">
        <v>2779</v>
      </c>
      <c r="J198" s="4" t="s">
        <v>3246</v>
      </c>
    </row>
    <row r="199" spans="1:10">
      <c r="A199" s="4">
        <v>198</v>
      </c>
      <c r="B199" s="4" t="s">
        <v>2471</v>
      </c>
      <c r="C199" s="4" t="s">
        <v>140</v>
      </c>
      <c r="D199" s="4" t="s">
        <v>3205</v>
      </c>
      <c r="E199" s="4" t="s">
        <v>3206</v>
      </c>
      <c r="F199" s="4" t="s">
        <v>3207</v>
      </c>
      <c r="G199" s="4" t="s">
        <v>2975</v>
      </c>
      <c r="H199" s="4" t="s">
        <v>3208</v>
      </c>
      <c r="J199" s="4" t="s">
        <v>3246</v>
      </c>
    </row>
    <row r="200" spans="1:10">
      <c r="A200" s="4">
        <v>199</v>
      </c>
      <c r="B200" s="4" t="s">
        <v>2471</v>
      </c>
      <c r="C200" s="4" t="s">
        <v>140</v>
      </c>
      <c r="D200" s="4" t="s">
        <v>3209</v>
      </c>
      <c r="E200" s="4" t="s">
        <v>3210</v>
      </c>
      <c r="F200" s="4" t="s">
        <v>2507</v>
      </c>
      <c r="G200" s="4" t="s">
        <v>3211</v>
      </c>
      <c r="J200" s="4" t="s">
        <v>3246</v>
      </c>
    </row>
    <row r="201" spans="1:10">
      <c r="A201" s="4">
        <v>200</v>
      </c>
      <c r="B201" s="4" t="s">
        <v>2471</v>
      </c>
      <c r="C201" s="4" t="s">
        <v>140</v>
      </c>
      <c r="D201" s="4" t="s">
        <v>3212</v>
      </c>
      <c r="E201" s="4" t="s">
        <v>3213</v>
      </c>
      <c r="F201" s="4" t="s">
        <v>3214</v>
      </c>
      <c r="G201" s="4" t="s">
        <v>3215</v>
      </c>
      <c r="J201" s="4" t="s">
        <v>3246</v>
      </c>
    </row>
    <row r="202" spans="1:10">
      <c r="A202" s="4">
        <v>201</v>
      </c>
      <c r="B202" s="4" t="s">
        <v>2471</v>
      </c>
      <c r="C202" s="4" t="s">
        <v>140</v>
      </c>
      <c r="D202" s="4" t="s">
        <v>3216</v>
      </c>
      <c r="E202" s="4" t="s">
        <v>3217</v>
      </c>
      <c r="F202" s="4" t="s">
        <v>3218</v>
      </c>
      <c r="G202" s="4" t="s">
        <v>2779</v>
      </c>
      <c r="J202" s="4" t="s">
        <v>3246</v>
      </c>
    </row>
    <row r="203" spans="1:10">
      <c r="A203" s="4">
        <v>202</v>
      </c>
      <c r="B203" s="4" t="s">
        <v>2471</v>
      </c>
      <c r="C203" s="4" t="s">
        <v>140</v>
      </c>
      <c r="D203" s="4" t="s">
        <v>3219</v>
      </c>
      <c r="E203" s="4" t="s">
        <v>3220</v>
      </c>
      <c r="F203" s="4" t="s">
        <v>3221</v>
      </c>
      <c r="G203" s="4" t="s">
        <v>2779</v>
      </c>
      <c r="J203" s="4" t="s">
        <v>3246</v>
      </c>
    </row>
    <row r="204" spans="1:10">
      <c r="A204" s="4">
        <v>203</v>
      </c>
      <c r="B204" s="4" t="s">
        <v>2471</v>
      </c>
      <c r="C204" s="4" t="s">
        <v>140</v>
      </c>
      <c r="D204" s="4" t="s">
        <v>3222</v>
      </c>
      <c r="E204" s="4" t="s">
        <v>3223</v>
      </c>
      <c r="F204" s="4" t="s">
        <v>3224</v>
      </c>
      <c r="G204" s="4" t="s">
        <v>3200</v>
      </c>
      <c r="J204" s="4" t="s">
        <v>3246</v>
      </c>
    </row>
    <row r="205" spans="1:10">
      <c r="A205" s="4">
        <v>204</v>
      </c>
      <c r="B205" s="4" t="s">
        <v>2471</v>
      </c>
      <c r="C205" s="4" t="s">
        <v>140</v>
      </c>
      <c r="D205" s="4" t="s">
        <v>3225</v>
      </c>
      <c r="E205" s="4" t="s">
        <v>3226</v>
      </c>
      <c r="F205" s="4" t="s">
        <v>2782</v>
      </c>
      <c r="G205" s="4" t="s">
        <v>3227</v>
      </c>
      <c r="J205" s="4" t="s">
        <v>3246</v>
      </c>
    </row>
    <row r="206" spans="1:10">
      <c r="A206" s="4">
        <v>205</v>
      </c>
      <c r="B206" s="4" t="s">
        <v>2471</v>
      </c>
      <c r="C206" s="4" t="s">
        <v>140</v>
      </c>
      <c r="D206" s="4" t="s">
        <v>3228</v>
      </c>
      <c r="E206" s="4" t="s">
        <v>3229</v>
      </c>
      <c r="F206" s="4" t="s">
        <v>3188</v>
      </c>
      <c r="G206" s="4" t="s">
        <v>3230</v>
      </c>
      <c r="H206" s="4" t="s">
        <v>3231</v>
      </c>
      <c r="J206" s="4" t="s">
        <v>3246</v>
      </c>
    </row>
    <row r="207" spans="1:10">
      <c r="A207" s="4">
        <v>206</v>
      </c>
      <c r="B207" s="4" t="s">
        <v>2471</v>
      </c>
      <c r="C207" s="4" t="s">
        <v>140</v>
      </c>
      <c r="D207" s="4" t="s">
        <v>3232</v>
      </c>
      <c r="E207" s="4" t="s">
        <v>3233</v>
      </c>
      <c r="F207" s="4" t="s">
        <v>3234</v>
      </c>
      <c r="G207" s="4" t="s">
        <v>3235</v>
      </c>
      <c r="J207" s="4" t="s">
        <v>3246</v>
      </c>
    </row>
    <row r="208" spans="1:10">
      <c r="A208" s="4">
        <v>207</v>
      </c>
      <c r="B208" s="4" t="s">
        <v>2471</v>
      </c>
      <c r="C208" s="4" t="s">
        <v>140</v>
      </c>
      <c r="D208" s="4" t="s">
        <v>3236</v>
      </c>
      <c r="E208" s="4" t="s">
        <v>3237</v>
      </c>
      <c r="F208" s="4" t="s">
        <v>3238</v>
      </c>
      <c r="G208" s="4" t="s">
        <v>2602</v>
      </c>
      <c r="H208" s="4" t="s">
        <v>3156</v>
      </c>
      <c r="J208" s="4" t="s">
        <v>3246</v>
      </c>
    </row>
    <row r="209" spans="1:10">
      <c r="A209" s="4">
        <v>208</v>
      </c>
      <c r="B209" s="4" t="s">
        <v>2471</v>
      </c>
      <c r="C209" s="4" t="s">
        <v>140</v>
      </c>
      <c r="D209" s="4" t="s">
        <v>3239</v>
      </c>
      <c r="E209" s="4" t="s">
        <v>3240</v>
      </c>
      <c r="F209" s="4" t="s">
        <v>3214</v>
      </c>
      <c r="G209" s="4" t="s">
        <v>3241</v>
      </c>
      <c r="J209" s="4" t="s">
        <v>3246</v>
      </c>
    </row>
    <row r="210" spans="1:10">
      <c r="A210" s="4">
        <v>209</v>
      </c>
      <c r="B210" s="4" t="s">
        <v>2471</v>
      </c>
      <c r="C210" s="4" t="s">
        <v>140</v>
      </c>
      <c r="D210" s="4" t="s">
        <v>3242</v>
      </c>
      <c r="E210" s="4" t="s">
        <v>3243</v>
      </c>
      <c r="F210" s="4" t="s">
        <v>2593</v>
      </c>
      <c r="G210" s="4" t="s">
        <v>3244</v>
      </c>
      <c r="H210" s="4" t="s">
        <v>3245</v>
      </c>
      <c r="J210" s="4" t="s">
        <v>3246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"/>
  </cols>
  <sheetData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ColWidth="9.125" defaultRowHeight="13.2"/>
  <cols>
    <col min="1" max="16384" width="9.1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4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25" bestFit="1" customWidth="1"/>
    <col min="5" max="5" width="16.625" customWidth="1"/>
    <col min="6" max="6" width="16.25" customWidth="1"/>
    <col min="7" max="7" width="19.125" customWidth="1"/>
    <col min="8" max="12" width="10" customWidth="1"/>
    <col min="13" max="13" width="26.75" customWidth="1"/>
    <col min="14" max="18" width="10" customWidth="1"/>
    <col min="19" max="19" width="9.875" customWidth="1"/>
    <col min="20" max="22" width="10" customWidth="1"/>
    <col min="23" max="23" width="115.75" customWidth="1"/>
    <col min="24" max="24" width="10" customWidth="1"/>
    <col min="38" max="39" width="115.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47">
        <v>1</v>
      </c>
      <c r="E9" s="869"/>
      <c r="F9" s="871"/>
      <c r="G9" s="875" t="s">
        <v>88</v>
      </c>
      <c r="H9" s="747"/>
      <c r="I9" s="747">
        <v>1</v>
      </c>
      <c r="J9" s="860"/>
      <c r="K9" s="786" t="s">
        <v>88</v>
      </c>
      <c r="L9" s="763"/>
      <c r="M9" s="763" t="s">
        <v>96</v>
      </c>
      <c r="N9" s="867"/>
      <c r="O9" s="786" t="s">
        <v>88</v>
      </c>
      <c r="P9" s="331"/>
      <c r="Q9" s="331" t="s">
        <v>96</v>
      </c>
      <c r="R9" s="679"/>
      <c r="S9" s="438"/>
    </row>
    <row r="10" spans="1:19" s="103" customFormat="1" ht="17.100000000000001" customHeight="1">
      <c r="A10" s="308"/>
      <c r="C10" s="184"/>
      <c r="D10" s="748"/>
      <c r="E10" s="870"/>
      <c r="F10" s="872"/>
      <c r="G10" s="748"/>
      <c r="H10" s="748"/>
      <c r="I10" s="748"/>
      <c r="J10" s="861"/>
      <c r="K10" s="748"/>
      <c r="L10" s="748"/>
      <c r="M10" s="748"/>
      <c r="N10" s="868"/>
      <c r="O10" s="748"/>
      <c r="P10" s="332"/>
      <c r="Q10" s="122"/>
      <c r="R10" s="122" t="s">
        <v>461</v>
      </c>
      <c r="S10" s="123"/>
    </row>
    <row r="11" spans="1:19" s="103" customFormat="1" ht="17.100000000000001" customHeight="1">
      <c r="A11" s="308"/>
      <c r="C11" s="184"/>
      <c r="D11" s="748"/>
      <c r="E11" s="870"/>
      <c r="F11" s="872"/>
      <c r="G11" s="748"/>
      <c r="H11" s="748"/>
      <c r="I11" s="748"/>
      <c r="J11" s="861"/>
      <c r="K11" s="748"/>
      <c r="L11" s="121"/>
      <c r="M11" s="122"/>
      <c r="N11" s="122" t="s">
        <v>460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48"/>
      <c r="E12" s="870"/>
      <c r="F12" s="872"/>
      <c r="G12" s="748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59"/>
      <c r="E14" s="873"/>
      <c r="F14" s="874"/>
      <c r="G14" s="876"/>
      <c r="H14" s="747"/>
      <c r="I14" s="747">
        <v>1</v>
      </c>
      <c r="J14" s="860"/>
      <c r="K14" s="786" t="s">
        <v>88</v>
      </c>
      <c r="L14" s="763"/>
      <c r="M14" s="763" t="s">
        <v>96</v>
      </c>
      <c r="N14" s="867"/>
      <c r="O14" s="786" t="s">
        <v>88</v>
      </c>
      <c r="P14" s="331"/>
      <c r="Q14" s="331" t="s">
        <v>96</v>
      </c>
      <c r="R14" s="679"/>
      <c r="S14" s="438"/>
    </row>
    <row r="15" spans="1:19" ht="17.100000000000001" customHeight="1">
      <c r="A15" s="308"/>
      <c r="B15" s="103"/>
      <c r="C15" s="184"/>
      <c r="D15" s="859"/>
      <c r="E15" s="873"/>
      <c r="F15" s="874"/>
      <c r="G15" s="876"/>
      <c r="H15" s="747"/>
      <c r="I15" s="747"/>
      <c r="J15" s="861"/>
      <c r="K15" s="786"/>
      <c r="L15" s="763"/>
      <c r="M15" s="763"/>
      <c r="N15" s="868"/>
      <c r="O15" s="786"/>
      <c r="P15" s="332"/>
      <c r="Q15" s="122"/>
      <c r="R15" s="122" t="s">
        <v>461</v>
      </c>
      <c r="S15" s="123"/>
    </row>
    <row r="16" spans="1:19" ht="17.100000000000001" customHeight="1">
      <c r="A16" s="308"/>
      <c r="B16" s="103"/>
      <c r="C16" s="184"/>
      <c r="D16" s="859"/>
      <c r="E16" s="873"/>
      <c r="F16" s="874"/>
      <c r="G16" s="876"/>
      <c r="H16" s="747"/>
      <c r="I16" s="747"/>
      <c r="J16" s="861"/>
      <c r="K16" s="786"/>
      <c r="L16" s="121"/>
      <c r="M16" s="122"/>
      <c r="N16" s="122" t="s">
        <v>460</v>
      </c>
      <c r="O16" s="122"/>
      <c r="P16" s="122"/>
      <c r="Q16" s="122"/>
      <c r="R16" s="122"/>
      <c r="S16" s="123"/>
    </row>
    <row r="17" spans="1:36" ht="17.100000000000001" customHeight="1">
      <c r="A17" s="308"/>
      <c r="B17" s="103"/>
      <c r="C17" s="184"/>
      <c r="D17" s="859"/>
      <c r="E17" s="873"/>
      <c r="F17" s="874"/>
      <c r="G17" s="876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36" ht="17.100000000000001" customHeight="1">
      <c r="A18" s="309"/>
    </row>
    <row r="19" spans="1:36" s="34" customFormat="1" ht="17.100000000000001" customHeight="1">
      <c r="A19" s="34" t="s">
        <v>15</v>
      </c>
      <c r="C19" s="34" t="s">
        <v>96</v>
      </c>
    </row>
    <row r="25" spans="1:36" ht="17.100000000000001" customHeight="1">
      <c r="O25" s="794" t="s">
        <v>301</v>
      </c>
      <c r="P25" s="794"/>
      <c r="Q25" s="794"/>
      <c r="R25" s="796" t="s">
        <v>273</v>
      </c>
      <c r="S25" s="796"/>
      <c r="T25" s="796"/>
      <c r="U25" s="793" t="s">
        <v>344</v>
      </c>
      <c r="W25" s="877"/>
    </row>
    <row r="26" spans="1:36" ht="17.100000000000001" customHeight="1">
      <c r="O26" s="865" t="s">
        <v>699</v>
      </c>
      <c r="P26" s="865" t="s">
        <v>274</v>
      </c>
      <c r="Q26" s="865"/>
      <c r="R26" s="796"/>
      <c r="S26" s="796"/>
      <c r="T26" s="796"/>
      <c r="U26" s="793"/>
      <c r="W26" s="877"/>
    </row>
    <row r="27" spans="1:36" ht="37.5" customHeight="1">
      <c r="O27" s="865"/>
      <c r="P27" s="105" t="s">
        <v>700</v>
      </c>
      <c r="Q27" s="105" t="s">
        <v>6</v>
      </c>
      <c r="R27" s="106" t="s">
        <v>277</v>
      </c>
      <c r="S27" s="795" t="s">
        <v>276</v>
      </c>
      <c r="T27" s="795"/>
      <c r="U27" s="793"/>
      <c r="W27" s="877"/>
    </row>
    <row r="28" spans="1:36" ht="17.100000000000001" customHeight="1">
      <c r="G28" s="180"/>
      <c r="H28" s="180"/>
      <c r="I28" s="180"/>
      <c r="J28" s="180"/>
      <c r="K28" s="180"/>
      <c r="L28" s="127"/>
      <c r="M28" s="588" t="s">
        <v>186</v>
      </c>
      <c r="N28" s="589"/>
      <c r="O28" s="866"/>
      <c r="P28" s="866"/>
      <c r="Q28" s="866"/>
      <c r="R28" s="866"/>
      <c r="S28" s="866"/>
      <c r="T28" s="866"/>
      <c r="U28" s="866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36" s="35" customFormat="1" ht="22.8">
      <c r="A29" s="784">
        <v>1</v>
      </c>
      <c r="B29" s="340"/>
      <c r="C29" s="340"/>
      <c r="D29" s="340"/>
      <c r="E29" s="341"/>
      <c r="F29" s="486"/>
      <c r="G29" s="486"/>
      <c r="H29" s="486"/>
      <c r="I29" s="343"/>
      <c r="J29" s="180"/>
      <c r="K29" s="180"/>
      <c r="L29" s="339">
        <f>mergeValue(A29)</f>
        <v>1</v>
      </c>
      <c r="M29" s="587" t="s">
        <v>23</v>
      </c>
      <c r="N29" s="570"/>
      <c r="O29" s="848"/>
      <c r="P29" s="841"/>
      <c r="Q29" s="841"/>
      <c r="R29" s="841"/>
      <c r="S29" s="841"/>
      <c r="T29" s="841"/>
      <c r="U29" s="841"/>
      <c r="V29" s="842"/>
      <c r="W29" s="600" t="s">
        <v>543</v>
      </c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</row>
    <row r="30" spans="1:36" s="35" customFormat="1" ht="34.200000000000003">
      <c r="A30" s="784"/>
      <c r="B30" s="784">
        <v>1</v>
      </c>
      <c r="C30" s="340"/>
      <c r="D30" s="340"/>
      <c r="E30" s="486"/>
      <c r="F30" s="486"/>
      <c r="G30" s="486"/>
      <c r="H30" s="486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48"/>
      <c r="P30" s="841"/>
      <c r="Q30" s="841"/>
      <c r="R30" s="841"/>
      <c r="S30" s="841"/>
      <c r="T30" s="841"/>
      <c r="U30" s="841"/>
      <c r="V30" s="842"/>
      <c r="W30" s="286" t="s">
        <v>544</v>
      </c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</row>
    <row r="31" spans="1:36" s="35" customFormat="1" ht="45.6">
      <c r="A31" s="784"/>
      <c r="B31" s="784"/>
      <c r="C31" s="784">
        <v>1</v>
      </c>
      <c r="D31" s="340"/>
      <c r="E31" s="486"/>
      <c r="F31" s="486"/>
      <c r="G31" s="486"/>
      <c r="H31" s="486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402</v>
      </c>
      <c r="N31" s="285"/>
      <c r="O31" s="848"/>
      <c r="P31" s="841"/>
      <c r="Q31" s="841"/>
      <c r="R31" s="841"/>
      <c r="S31" s="841"/>
      <c r="T31" s="841"/>
      <c r="U31" s="841"/>
      <c r="V31" s="842"/>
      <c r="W31" s="286" t="s">
        <v>682</v>
      </c>
      <c r="X31" s="298"/>
      <c r="Y31" s="298"/>
      <c r="Z31" s="298"/>
      <c r="AA31" s="317"/>
      <c r="AB31" s="298"/>
      <c r="AC31" s="298"/>
      <c r="AD31" s="298"/>
      <c r="AE31" s="298"/>
      <c r="AF31" s="298"/>
      <c r="AG31" s="298"/>
      <c r="AH31" s="298"/>
    </row>
    <row r="32" spans="1:36" s="35" customFormat="1" ht="34.200000000000003">
      <c r="A32" s="784"/>
      <c r="B32" s="784"/>
      <c r="C32" s="784"/>
      <c r="D32" s="784">
        <v>1</v>
      </c>
      <c r="E32" s="486"/>
      <c r="F32" s="486"/>
      <c r="G32" s="486"/>
      <c r="H32" s="486"/>
      <c r="I32" s="780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426</v>
      </c>
      <c r="N32" s="285"/>
      <c r="O32" s="843"/>
      <c r="P32" s="844"/>
      <c r="Q32" s="844"/>
      <c r="R32" s="844"/>
      <c r="S32" s="844"/>
      <c r="T32" s="844"/>
      <c r="U32" s="844"/>
      <c r="V32" s="845"/>
      <c r="W32" s="286" t="s">
        <v>683</v>
      </c>
      <c r="X32" s="298"/>
      <c r="Y32" s="298"/>
      <c r="Z32" s="298"/>
      <c r="AA32" s="317"/>
      <c r="AB32" s="298"/>
      <c r="AC32" s="298"/>
      <c r="AD32" s="298"/>
      <c r="AE32" s="298"/>
      <c r="AF32" s="298"/>
      <c r="AG32" s="298"/>
      <c r="AH32" s="298"/>
    </row>
    <row r="33" spans="1:36" s="35" customFormat="1" ht="33.75" customHeight="1">
      <c r="A33" s="784"/>
      <c r="B33" s="784"/>
      <c r="C33" s="784"/>
      <c r="D33" s="784"/>
      <c r="E33" s="784">
        <v>1</v>
      </c>
      <c r="F33" s="486"/>
      <c r="G33" s="486"/>
      <c r="H33" s="486"/>
      <c r="I33" s="780"/>
      <c r="J33" s="780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89"/>
      <c r="P33" s="790"/>
      <c r="Q33" s="790"/>
      <c r="R33" s="790"/>
      <c r="S33" s="790"/>
      <c r="T33" s="790"/>
      <c r="U33" s="790"/>
      <c r="V33" s="791"/>
      <c r="W33" s="286" t="s">
        <v>545</v>
      </c>
      <c r="X33" s="298"/>
      <c r="Y33" s="317" t="str">
        <f>strCheckUnique(Z33:Z36)</f>
        <v/>
      </c>
      <c r="Z33" s="298"/>
      <c r="AA33" s="317"/>
      <c r="AB33" s="298"/>
      <c r="AC33" s="298"/>
      <c r="AD33" s="298"/>
      <c r="AE33" s="298"/>
      <c r="AF33" s="298"/>
      <c r="AG33" s="298"/>
      <c r="AH33" s="298"/>
    </row>
    <row r="34" spans="1:36" s="35" customFormat="1" ht="66" customHeight="1">
      <c r="A34" s="784"/>
      <c r="B34" s="784"/>
      <c r="C34" s="784"/>
      <c r="D34" s="784"/>
      <c r="E34" s="784"/>
      <c r="F34" s="340">
        <v>1</v>
      </c>
      <c r="G34" s="340"/>
      <c r="H34" s="340"/>
      <c r="I34" s="780"/>
      <c r="J34" s="780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87"/>
      <c r="O34" s="192"/>
      <c r="P34" s="192"/>
      <c r="Q34" s="192"/>
      <c r="R34" s="775"/>
      <c r="S34" s="786" t="s">
        <v>87</v>
      </c>
      <c r="T34" s="775"/>
      <c r="U34" s="786" t="s">
        <v>88</v>
      </c>
      <c r="V34" s="282"/>
      <c r="W34" s="771" t="s">
        <v>546</v>
      </c>
      <c r="X34" s="298" t="str">
        <f>strCheckDate(O35:V35)</f>
        <v/>
      </c>
      <c r="Y34" s="298"/>
      <c r="Z34" s="317" t="str">
        <f>IF(M34="","",M34 )</f>
        <v/>
      </c>
      <c r="AA34" s="317"/>
      <c r="AB34" s="317"/>
      <c r="AC34" s="317"/>
      <c r="AD34" s="298"/>
      <c r="AE34" s="298"/>
      <c r="AF34" s="298"/>
      <c r="AG34" s="298"/>
      <c r="AH34" s="298"/>
    </row>
    <row r="35" spans="1:36" s="35" customFormat="1" ht="14.25" hidden="1" customHeight="1">
      <c r="A35" s="784"/>
      <c r="B35" s="784"/>
      <c r="C35" s="784"/>
      <c r="D35" s="784"/>
      <c r="E35" s="784"/>
      <c r="F35" s="340"/>
      <c r="G35" s="340"/>
      <c r="H35" s="340"/>
      <c r="I35" s="780"/>
      <c r="J35" s="780"/>
      <c r="K35" s="344"/>
      <c r="L35" s="171"/>
      <c r="M35" s="205"/>
      <c r="N35" s="787"/>
      <c r="O35" s="299"/>
      <c r="P35" s="296"/>
      <c r="Q35" s="297" t="str">
        <f>R34 &amp; "-" &amp; T34</f>
        <v>-</v>
      </c>
      <c r="R35" s="775"/>
      <c r="S35" s="786"/>
      <c r="T35" s="788"/>
      <c r="U35" s="786"/>
      <c r="V35" s="282"/>
      <c r="W35" s="772"/>
      <c r="X35" s="298"/>
      <c r="Y35" s="298"/>
      <c r="Z35" s="298"/>
      <c r="AA35" s="317"/>
      <c r="AB35" s="298"/>
      <c r="AC35" s="298"/>
      <c r="AD35" s="298"/>
      <c r="AE35" s="298"/>
      <c r="AF35" s="298"/>
      <c r="AG35" s="298"/>
      <c r="AH35" s="298"/>
    </row>
    <row r="36" spans="1:36" ht="15" customHeight="1">
      <c r="A36" s="784"/>
      <c r="B36" s="784"/>
      <c r="C36" s="784"/>
      <c r="D36" s="784"/>
      <c r="E36" s="784"/>
      <c r="F36" s="340"/>
      <c r="G36" s="340"/>
      <c r="H36" s="340"/>
      <c r="I36" s="780"/>
      <c r="J36" s="780"/>
      <c r="K36" s="201"/>
      <c r="L36" s="112"/>
      <c r="M36" s="175" t="s">
        <v>427</v>
      </c>
      <c r="N36" s="197"/>
      <c r="O36" s="157"/>
      <c r="P36" s="157"/>
      <c r="Q36" s="157"/>
      <c r="R36" s="262"/>
      <c r="S36" s="198"/>
      <c r="T36" s="198"/>
      <c r="U36" s="198"/>
      <c r="V36" s="186"/>
      <c r="W36" s="773"/>
      <c r="X36" s="307"/>
      <c r="Y36" s="307"/>
      <c r="Z36" s="307"/>
      <c r="AA36" s="317"/>
      <c r="AB36" s="307"/>
      <c r="AC36" s="298"/>
      <c r="AD36" s="298"/>
      <c r="AE36" s="298"/>
      <c r="AF36" s="298"/>
      <c r="AG36" s="298"/>
      <c r="AH36" s="298"/>
      <c r="AI36" s="35"/>
    </row>
    <row r="37" spans="1:36" ht="15" customHeight="1">
      <c r="A37" s="784"/>
      <c r="B37" s="784"/>
      <c r="C37" s="784"/>
      <c r="D37" s="784"/>
      <c r="E37" s="340"/>
      <c r="F37" s="486"/>
      <c r="G37" s="486"/>
      <c r="H37" s="486"/>
      <c r="I37" s="780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98"/>
      <c r="W37" s="186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</row>
    <row r="38" spans="1:36" ht="15" customHeight="1">
      <c r="A38" s="784"/>
      <c r="B38" s="784"/>
      <c r="C38" s="784"/>
      <c r="D38" s="340"/>
      <c r="E38" s="345"/>
      <c r="F38" s="486"/>
      <c r="G38" s="486"/>
      <c r="H38" s="486"/>
      <c r="I38" s="201"/>
      <c r="J38" s="85"/>
      <c r="K38" s="180"/>
      <c r="L38" s="112"/>
      <c r="M38" s="163" t="s">
        <v>428</v>
      </c>
      <c r="N38" s="197"/>
      <c r="O38" s="157"/>
      <c r="P38" s="157"/>
      <c r="Q38" s="157"/>
      <c r="R38" s="262"/>
      <c r="S38" s="198"/>
      <c r="T38" s="198"/>
      <c r="U38" s="197"/>
      <c r="V38" s="198"/>
      <c r="W38" s="186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</row>
    <row r="39" spans="1:36" ht="15" customHeight="1">
      <c r="A39" s="784"/>
      <c r="B39" s="784"/>
      <c r="C39" s="340"/>
      <c r="D39" s="340"/>
      <c r="E39" s="345"/>
      <c r="F39" s="486"/>
      <c r="G39" s="486"/>
      <c r="H39" s="486"/>
      <c r="I39" s="201"/>
      <c r="J39" s="85"/>
      <c r="K39" s="180"/>
      <c r="L39" s="112"/>
      <c r="M39" s="162" t="s">
        <v>403</v>
      </c>
      <c r="N39" s="198"/>
      <c r="O39" s="162"/>
      <c r="P39" s="162"/>
      <c r="Q39" s="162"/>
      <c r="R39" s="262"/>
      <c r="S39" s="198"/>
      <c r="T39" s="198"/>
      <c r="U39" s="197"/>
      <c r="V39" s="198"/>
      <c r="W39" s="18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</row>
    <row r="40" spans="1:36" ht="15" customHeight="1">
      <c r="A40" s="784"/>
      <c r="B40" s="340"/>
      <c r="C40" s="345"/>
      <c r="D40" s="345"/>
      <c r="E40" s="345"/>
      <c r="F40" s="486"/>
      <c r="G40" s="486"/>
      <c r="H40" s="486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98"/>
      <c r="W40" s="186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</row>
    <row r="41" spans="1:36" ht="15" customHeight="1">
      <c r="A41" s="340"/>
      <c r="B41" s="346"/>
      <c r="C41" s="346"/>
      <c r="D41" s="346"/>
      <c r="E41" s="347"/>
      <c r="F41" s="346"/>
      <c r="G41" s="486"/>
      <c r="H41" s="486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98"/>
      <c r="W41" s="186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6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36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36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36" s="35" customFormat="1" ht="22.8">
      <c r="A45" s="784">
        <v>1</v>
      </c>
      <c r="B45" s="340"/>
      <c r="C45" s="340"/>
      <c r="D45" s="340"/>
      <c r="E45" s="341"/>
      <c r="F45" s="486"/>
      <c r="G45" s="486"/>
      <c r="H45" s="486"/>
      <c r="I45" s="343"/>
      <c r="J45" s="180"/>
      <c r="K45" s="180"/>
      <c r="L45" s="339">
        <f>mergeValue(A45)</f>
        <v>1</v>
      </c>
      <c r="M45" s="587" t="s">
        <v>23</v>
      </c>
      <c r="N45" s="570"/>
      <c r="O45" s="848"/>
      <c r="P45" s="841"/>
      <c r="Q45" s="841"/>
      <c r="R45" s="841"/>
      <c r="S45" s="841"/>
      <c r="T45" s="841"/>
      <c r="U45" s="841"/>
      <c r="V45" s="842"/>
      <c r="W45" s="600" t="s">
        <v>543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36" s="35" customFormat="1" ht="34.200000000000003">
      <c r="A46" s="784"/>
      <c r="B46" s="784">
        <v>1</v>
      </c>
      <c r="C46" s="340"/>
      <c r="D46" s="340"/>
      <c r="E46" s="486"/>
      <c r="F46" s="486"/>
      <c r="G46" s="486"/>
      <c r="H46" s="486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48"/>
      <c r="P46" s="841"/>
      <c r="Q46" s="841"/>
      <c r="R46" s="841"/>
      <c r="S46" s="841"/>
      <c r="T46" s="841"/>
      <c r="U46" s="841"/>
      <c r="V46" s="842"/>
      <c r="W46" s="286" t="s">
        <v>544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36" s="35" customFormat="1" ht="45.6">
      <c r="A47" s="784"/>
      <c r="B47" s="784"/>
      <c r="C47" s="784">
        <v>1</v>
      </c>
      <c r="D47" s="340"/>
      <c r="E47" s="486"/>
      <c r="F47" s="486"/>
      <c r="G47" s="486"/>
      <c r="H47" s="486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402</v>
      </c>
      <c r="N47" s="285"/>
      <c r="O47" s="848"/>
      <c r="P47" s="841"/>
      <c r="Q47" s="841"/>
      <c r="R47" s="841"/>
      <c r="S47" s="841"/>
      <c r="T47" s="841"/>
      <c r="U47" s="841"/>
      <c r="V47" s="842"/>
      <c r="W47" s="286" t="s">
        <v>682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36" s="35" customFormat="1" ht="34.200000000000003">
      <c r="A48" s="784"/>
      <c r="B48" s="784"/>
      <c r="C48" s="784"/>
      <c r="D48" s="784">
        <v>1</v>
      </c>
      <c r="E48" s="486"/>
      <c r="F48" s="486"/>
      <c r="G48" s="486"/>
      <c r="H48" s="486"/>
      <c r="I48" s="780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426</v>
      </c>
      <c r="N48" s="285"/>
      <c r="O48" s="843"/>
      <c r="P48" s="844"/>
      <c r="Q48" s="844"/>
      <c r="R48" s="844"/>
      <c r="S48" s="844"/>
      <c r="T48" s="844"/>
      <c r="U48" s="844"/>
      <c r="V48" s="845"/>
      <c r="W48" s="286" t="s">
        <v>683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45.6">
      <c r="A49" s="784"/>
      <c r="B49" s="784"/>
      <c r="C49" s="784"/>
      <c r="D49" s="784"/>
      <c r="E49" s="784">
        <v>1</v>
      </c>
      <c r="F49" s="486"/>
      <c r="G49" s="486"/>
      <c r="H49" s="486"/>
      <c r="I49" s="780"/>
      <c r="J49" s="780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89"/>
      <c r="P49" s="790"/>
      <c r="Q49" s="790"/>
      <c r="R49" s="790"/>
      <c r="S49" s="790"/>
      <c r="T49" s="790"/>
      <c r="U49" s="790"/>
      <c r="V49" s="791"/>
      <c r="W49" s="286" t="s">
        <v>545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84"/>
      <c r="B50" s="784"/>
      <c r="C50" s="784"/>
      <c r="D50" s="784"/>
      <c r="E50" s="784"/>
      <c r="F50" s="340">
        <v>1</v>
      </c>
      <c r="G50" s="340"/>
      <c r="H50" s="340"/>
      <c r="I50" s="780"/>
      <c r="J50" s="780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87"/>
      <c r="O50" s="192"/>
      <c r="P50" s="192"/>
      <c r="Q50" s="192"/>
      <c r="R50" s="775"/>
      <c r="S50" s="786" t="s">
        <v>87</v>
      </c>
      <c r="T50" s="775"/>
      <c r="U50" s="786" t="s">
        <v>88</v>
      </c>
      <c r="V50" s="282"/>
      <c r="W50" s="771" t="s">
        <v>546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84"/>
      <c r="B51" s="784"/>
      <c r="C51" s="784"/>
      <c r="D51" s="784"/>
      <c r="E51" s="784"/>
      <c r="F51" s="340"/>
      <c r="G51" s="340"/>
      <c r="H51" s="340"/>
      <c r="I51" s="780"/>
      <c r="J51" s="780"/>
      <c r="K51" s="344"/>
      <c r="L51" s="171"/>
      <c r="M51" s="205"/>
      <c r="N51" s="787"/>
      <c r="O51" s="299"/>
      <c r="P51" s="296"/>
      <c r="Q51" s="297" t="str">
        <f>R50 &amp; "-" &amp; T50</f>
        <v>-</v>
      </c>
      <c r="R51" s="775"/>
      <c r="S51" s="786"/>
      <c r="T51" s="788"/>
      <c r="U51" s="786"/>
      <c r="V51" s="282"/>
      <c r="W51" s="772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84"/>
      <c r="B52" s="784"/>
      <c r="C52" s="784"/>
      <c r="D52" s="784"/>
      <c r="E52" s="784"/>
      <c r="F52" s="340"/>
      <c r="G52" s="340"/>
      <c r="H52" s="340"/>
      <c r="I52" s="780"/>
      <c r="J52" s="780"/>
      <c r="K52" s="201"/>
      <c r="L52" s="112"/>
      <c r="M52" s="175" t="s">
        <v>427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73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84"/>
      <c r="B53" s="784"/>
      <c r="C53" s="784"/>
      <c r="D53" s="784"/>
      <c r="E53" s="340"/>
      <c r="F53" s="486"/>
      <c r="G53" s="486"/>
      <c r="H53" s="486"/>
      <c r="I53" s="780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84"/>
      <c r="B54" s="784"/>
      <c r="C54" s="784"/>
      <c r="D54" s="340"/>
      <c r="E54" s="345"/>
      <c r="F54" s="486"/>
      <c r="G54" s="486"/>
      <c r="H54" s="486"/>
      <c r="I54" s="201"/>
      <c r="J54" s="85"/>
      <c r="K54" s="180"/>
      <c r="L54" s="112"/>
      <c r="M54" s="163" t="s">
        <v>428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84"/>
      <c r="B55" s="784"/>
      <c r="C55" s="340"/>
      <c r="D55" s="340"/>
      <c r="E55" s="345"/>
      <c r="F55" s="486"/>
      <c r="G55" s="486"/>
      <c r="H55" s="486"/>
      <c r="I55" s="201"/>
      <c r="J55" s="85"/>
      <c r="K55" s="180"/>
      <c r="L55" s="112"/>
      <c r="M55" s="162" t="s">
        <v>403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84"/>
      <c r="B56" s="340"/>
      <c r="C56" s="345"/>
      <c r="D56" s="345"/>
      <c r="E56" s="345"/>
      <c r="F56" s="486"/>
      <c r="G56" s="486"/>
      <c r="H56" s="486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86"/>
      <c r="H57" s="486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8">
      <c r="A61" s="784">
        <v>1</v>
      </c>
      <c r="B61" s="340"/>
      <c r="C61" s="340"/>
      <c r="D61" s="340"/>
      <c r="E61" s="341"/>
      <c r="F61" s="486"/>
      <c r="G61" s="486"/>
      <c r="H61" s="486"/>
      <c r="I61" s="343"/>
      <c r="J61" s="180"/>
      <c r="K61" s="180"/>
      <c r="L61" s="339">
        <f>mergeValue(A61)</f>
        <v>1</v>
      </c>
      <c r="M61" s="587" t="s">
        <v>23</v>
      </c>
      <c r="N61" s="570"/>
      <c r="O61" s="782"/>
      <c r="P61" s="782"/>
      <c r="Q61" s="782"/>
      <c r="R61" s="782"/>
      <c r="S61" s="782"/>
      <c r="T61" s="782"/>
      <c r="U61" s="782"/>
      <c r="V61" s="782"/>
      <c r="W61" s="600" t="s">
        <v>543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34.200000000000003">
      <c r="A62" s="784"/>
      <c r="B62" s="784">
        <v>1</v>
      </c>
      <c r="C62" s="340"/>
      <c r="D62" s="340"/>
      <c r="E62" s="486"/>
      <c r="F62" s="486"/>
      <c r="G62" s="486"/>
      <c r="H62" s="486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82"/>
      <c r="P62" s="782"/>
      <c r="Q62" s="782"/>
      <c r="R62" s="782"/>
      <c r="S62" s="782"/>
      <c r="T62" s="782"/>
      <c r="U62" s="782"/>
      <c r="V62" s="782"/>
      <c r="W62" s="286" t="s">
        <v>544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.6">
      <c r="A63" s="784"/>
      <c r="B63" s="784"/>
      <c r="C63" s="784">
        <v>1</v>
      </c>
      <c r="D63" s="340"/>
      <c r="E63" s="486"/>
      <c r="F63" s="486"/>
      <c r="G63" s="486"/>
      <c r="H63" s="486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402</v>
      </c>
      <c r="N63" s="285"/>
      <c r="O63" s="782"/>
      <c r="P63" s="782"/>
      <c r="Q63" s="782"/>
      <c r="R63" s="782"/>
      <c r="S63" s="782"/>
      <c r="T63" s="782"/>
      <c r="U63" s="782"/>
      <c r="V63" s="782"/>
      <c r="W63" s="286" t="s">
        <v>682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4.200000000000003">
      <c r="A64" s="784"/>
      <c r="B64" s="784"/>
      <c r="C64" s="784"/>
      <c r="D64" s="784">
        <v>1</v>
      </c>
      <c r="E64" s="486"/>
      <c r="F64" s="486"/>
      <c r="G64" s="486"/>
      <c r="H64" s="486"/>
      <c r="I64" s="780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426</v>
      </c>
      <c r="N64" s="285"/>
      <c r="O64" s="778"/>
      <c r="P64" s="778"/>
      <c r="Q64" s="778"/>
      <c r="R64" s="778"/>
      <c r="S64" s="778"/>
      <c r="T64" s="778"/>
      <c r="U64" s="778"/>
      <c r="V64" s="778"/>
      <c r="W64" s="286" t="s">
        <v>683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42" s="35" customFormat="1" ht="45.6">
      <c r="A65" s="784"/>
      <c r="B65" s="784"/>
      <c r="C65" s="784"/>
      <c r="D65" s="784"/>
      <c r="E65" s="784">
        <v>1</v>
      </c>
      <c r="F65" s="486"/>
      <c r="G65" s="486"/>
      <c r="H65" s="486"/>
      <c r="I65" s="780"/>
      <c r="J65" s="780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77"/>
      <c r="P65" s="777"/>
      <c r="Q65" s="777"/>
      <c r="R65" s="777"/>
      <c r="S65" s="777"/>
      <c r="T65" s="777"/>
      <c r="U65" s="777"/>
      <c r="V65" s="777"/>
      <c r="W65" s="286" t="s">
        <v>545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42" s="35" customFormat="1" ht="66" customHeight="1">
      <c r="A66" s="784"/>
      <c r="B66" s="784"/>
      <c r="C66" s="784"/>
      <c r="D66" s="784"/>
      <c r="E66" s="784"/>
      <c r="F66" s="340">
        <v>1</v>
      </c>
      <c r="G66" s="340"/>
      <c r="H66" s="340"/>
      <c r="I66" s="780"/>
      <c r="J66" s="780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87"/>
      <c r="O66" s="192"/>
      <c r="P66" s="192"/>
      <c r="Q66" s="192"/>
      <c r="R66" s="775"/>
      <c r="S66" s="786" t="s">
        <v>87</v>
      </c>
      <c r="T66" s="775"/>
      <c r="U66" s="786" t="s">
        <v>88</v>
      </c>
      <c r="V66" s="282"/>
      <c r="W66" s="771" t="s">
        <v>546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42" s="35" customFormat="1" ht="14.25" hidden="1" customHeight="1">
      <c r="A67" s="784"/>
      <c r="B67" s="784"/>
      <c r="C67" s="784"/>
      <c r="D67" s="784"/>
      <c r="E67" s="784"/>
      <c r="F67" s="340"/>
      <c r="G67" s="340"/>
      <c r="H67" s="340"/>
      <c r="I67" s="780"/>
      <c r="J67" s="780"/>
      <c r="K67" s="344"/>
      <c r="L67" s="171"/>
      <c r="M67" s="205"/>
      <c r="N67" s="787"/>
      <c r="O67" s="299"/>
      <c r="P67" s="296"/>
      <c r="Q67" s="297" t="str">
        <f>R66 &amp; "-" &amp; T66</f>
        <v>-</v>
      </c>
      <c r="R67" s="775"/>
      <c r="S67" s="786"/>
      <c r="T67" s="788"/>
      <c r="U67" s="786"/>
      <c r="V67" s="282"/>
      <c r="W67" s="772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42" ht="15" customHeight="1">
      <c r="A68" s="784"/>
      <c r="B68" s="784"/>
      <c r="C68" s="784"/>
      <c r="D68" s="784"/>
      <c r="E68" s="784"/>
      <c r="F68" s="340"/>
      <c r="G68" s="340"/>
      <c r="H68" s="340"/>
      <c r="I68" s="780"/>
      <c r="J68" s="780"/>
      <c r="K68" s="201"/>
      <c r="L68" s="112"/>
      <c r="M68" s="175" t="s">
        <v>427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73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42" ht="13.8">
      <c r="A69" s="784"/>
      <c r="B69" s="784"/>
      <c r="C69" s="784"/>
      <c r="D69" s="784"/>
      <c r="E69" s="340"/>
      <c r="F69" s="486"/>
      <c r="G69" s="486"/>
      <c r="H69" s="486"/>
      <c r="I69" s="780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42" ht="13.8">
      <c r="A70" s="784"/>
      <c r="B70" s="784"/>
      <c r="C70" s="784"/>
      <c r="D70" s="340"/>
      <c r="E70" s="345"/>
      <c r="F70" s="486"/>
      <c r="G70" s="486"/>
      <c r="H70" s="486"/>
      <c r="I70" s="201"/>
      <c r="J70" s="85"/>
      <c r="K70" s="180"/>
      <c r="L70" s="112"/>
      <c r="M70" s="163" t="s">
        <v>428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42" ht="13.8">
      <c r="A71" s="784"/>
      <c r="B71" s="784"/>
      <c r="C71" s="340"/>
      <c r="D71" s="340"/>
      <c r="E71" s="345"/>
      <c r="F71" s="486"/>
      <c r="G71" s="486"/>
      <c r="H71" s="486"/>
      <c r="I71" s="201"/>
      <c r="J71" s="85"/>
      <c r="K71" s="180"/>
      <c r="L71" s="112"/>
      <c r="M71" s="162" t="s">
        <v>403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42" ht="13.8">
      <c r="A72" s="784"/>
      <c r="B72" s="340"/>
      <c r="C72" s="345"/>
      <c r="D72" s="345"/>
      <c r="E72" s="345"/>
      <c r="F72" s="486"/>
      <c r="G72" s="486"/>
      <c r="H72" s="486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42" ht="13.8">
      <c r="A73" s="340"/>
      <c r="B73" s="346"/>
      <c r="C73" s="346"/>
      <c r="D73" s="346"/>
      <c r="E73" s="347"/>
      <c r="F73" s="346"/>
      <c r="G73" s="486"/>
      <c r="H73" s="486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42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42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42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42" s="35" customFormat="1" ht="273.60000000000002">
      <c r="A77" s="784">
        <v>1</v>
      </c>
      <c r="B77" s="340"/>
      <c r="C77" s="340"/>
      <c r="D77" s="340"/>
      <c r="E77" s="341"/>
      <c r="F77" s="486"/>
      <c r="G77" s="486"/>
      <c r="H77" s="486"/>
      <c r="I77" s="343"/>
      <c r="J77" s="180"/>
      <c r="K77" s="180"/>
      <c r="L77" s="339">
        <f>mergeValue(A77)</f>
        <v>1</v>
      </c>
      <c r="M77" s="587" t="s">
        <v>23</v>
      </c>
      <c r="N77" s="570"/>
      <c r="O77" s="840"/>
      <c r="P77" s="841"/>
      <c r="Q77" s="841"/>
      <c r="R77" s="841"/>
      <c r="S77" s="841"/>
      <c r="T77" s="841"/>
      <c r="U77" s="841"/>
      <c r="V77" s="841"/>
      <c r="W77" s="841"/>
      <c r="X77" s="841"/>
      <c r="Y77" s="841"/>
      <c r="Z77" s="841"/>
      <c r="AA77" s="841"/>
      <c r="AB77" s="841"/>
      <c r="AC77" s="842"/>
      <c r="AD77" s="600" t="s">
        <v>543</v>
      </c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</row>
    <row r="78" spans="1:42" s="35" customFormat="1" ht="409.6">
      <c r="A78" s="784"/>
      <c r="B78" s="784">
        <v>1</v>
      </c>
      <c r="C78" s="340"/>
      <c r="D78" s="340"/>
      <c r="E78" s="486"/>
      <c r="F78" s="486"/>
      <c r="G78" s="486"/>
      <c r="H78" s="486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40"/>
      <c r="P78" s="841"/>
      <c r="Q78" s="841"/>
      <c r="R78" s="841"/>
      <c r="S78" s="841"/>
      <c r="T78" s="841"/>
      <c r="U78" s="841"/>
      <c r="V78" s="841"/>
      <c r="W78" s="841"/>
      <c r="X78" s="841"/>
      <c r="Y78" s="841"/>
      <c r="Z78" s="841"/>
      <c r="AA78" s="841"/>
      <c r="AB78" s="841"/>
      <c r="AC78" s="842"/>
      <c r="AD78" s="286" t="s">
        <v>544</v>
      </c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</row>
    <row r="79" spans="1:42" s="35" customFormat="1" ht="409.6">
      <c r="A79" s="784"/>
      <c r="B79" s="784"/>
      <c r="C79" s="784">
        <v>1</v>
      </c>
      <c r="D79" s="340"/>
      <c r="E79" s="486"/>
      <c r="F79" s="486"/>
      <c r="G79" s="486"/>
      <c r="H79" s="486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402</v>
      </c>
      <c r="N79" s="285"/>
      <c r="O79" s="840"/>
      <c r="P79" s="841"/>
      <c r="Q79" s="841"/>
      <c r="R79" s="841"/>
      <c r="S79" s="841"/>
      <c r="T79" s="841"/>
      <c r="U79" s="841"/>
      <c r="V79" s="841"/>
      <c r="W79" s="841"/>
      <c r="X79" s="841"/>
      <c r="Y79" s="841"/>
      <c r="Z79" s="841"/>
      <c r="AA79" s="841"/>
      <c r="AB79" s="841"/>
      <c r="AC79" s="842"/>
      <c r="AD79" s="286" t="s">
        <v>682</v>
      </c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</row>
    <row r="80" spans="1:42" s="35" customFormat="1" ht="409.6">
      <c r="A80" s="784"/>
      <c r="B80" s="784"/>
      <c r="C80" s="784"/>
      <c r="D80" s="784">
        <v>1</v>
      </c>
      <c r="E80" s="486"/>
      <c r="F80" s="486"/>
      <c r="G80" s="486"/>
      <c r="H80" s="486"/>
      <c r="I80" s="780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426</v>
      </c>
      <c r="N80" s="285"/>
      <c r="O80" s="843"/>
      <c r="P80" s="844"/>
      <c r="Q80" s="844"/>
      <c r="R80" s="844"/>
      <c r="S80" s="844"/>
      <c r="T80" s="844"/>
      <c r="U80" s="844"/>
      <c r="V80" s="844"/>
      <c r="W80" s="844"/>
      <c r="X80" s="844"/>
      <c r="Y80" s="844"/>
      <c r="Z80" s="844"/>
      <c r="AA80" s="844"/>
      <c r="AB80" s="844"/>
      <c r="AC80" s="845"/>
      <c r="AD80" s="286" t="s">
        <v>683</v>
      </c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</row>
    <row r="81" spans="1:42" s="35" customFormat="1" ht="409.6">
      <c r="A81" s="784"/>
      <c r="B81" s="784"/>
      <c r="C81" s="784"/>
      <c r="D81" s="784"/>
      <c r="E81" s="784">
        <v>1</v>
      </c>
      <c r="F81" s="486"/>
      <c r="G81" s="486"/>
      <c r="H81" s="486"/>
      <c r="I81" s="780"/>
      <c r="J81" s="780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89"/>
      <c r="P81" s="790"/>
      <c r="Q81" s="790"/>
      <c r="R81" s="790"/>
      <c r="S81" s="790"/>
      <c r="T81" s="790"/>
      <c r="U81" s="790"/>
      <c r="V81" s="790"/>
      <c r="W81" s="790"/>
      <c r="X81" s="790"/>
      <c r="Y81" s="790"/>
      <c r="Z81" s="790"/>
      <c r="AA81" s="790"/>
      <c r="AB81" s="790"/>
      <c r="AC81" s="791"/>
      <c r="AD81" s="286" t="s">
        <v>545</v>
      </c>
      <c r="AE81" s="298"/>
      <c r="AF81" s="317" t="str">
        <f>strCheckUnique(AG81:AG84)</f>
        <v/>
      </c>
      <c r="AG81" s="298"/>
      <c r="AH81" s="317"/>
      <c r="AI81" s="298"/>
      <c r="AJ81" s="298"/>
      <c r="AK81" s="298"/>
      <c r="AL81" s="298"/>
      <c r="AM81" s="298"/>
      <c r="AN81" s="298"/>
      <c r="AO81" s="298"/>
      <c r="AP81" s="298"/>
    </row>
    <row r="82" spans="1:42" s="35" customFormat="1" ht="66" customHeight="1">
      <c r="A82" s="784"/>
      <c r="B82" s="784"/>
      <c r="C82" s="784"/>
      <c r="D82" s="784"/>
      <c r="E82" s="784"/>
      <c r="F82" s="340">
        <v>1</v>
      </c>
      <c r="G82" s="340"/>
      <c r="H82" s="340"/>
      <c r="I82" s="780"/>
      <c r="J82" s="780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692"/>
      <c r="P82" s="192"/>
      <c r="Q82" s="192"/>
      <c r="R82" s="775"/>
      <c r="S82" s="786" t="s">
        <v>87</v>
      </c>
      <c r="T82" s="775"/>
      <c r="U82" s="786" t="s">
        <v>87</v>
      </c>
      <c r="V82" s="692"/>
      <c r="W82" s="192"/>
      <c r="X82" s="192"/>
      <c r="Y82" s="775"/>
      <c r="Z82" s="786" t="s">
        <v>87</v>
      </c>
      <c r="AA82" s="775"/>
      <c r="AB82" s="786" t="s">
        <v>88</v>
      </c>
      <c r="AC82" s="282"/>
      <c r="AD82" s="771" t="s">
        <v>546</v>
      </c>
      <c r="AE82" s="298" t="str">
        <f>strCheckDate(O83:AC83)</f>
        <v/>
      </c>
      <c r="AF82" s="317"/>
      <c r="AG82" s="317" t="str">
        <f>IF(M82="","",M82 )</f>
        <v/>
      </c>
      <c r="AH82" s="317"/>
      <c r="AI82" s="317"/>
      <c r="AJ82" s="317"/>
      <c r="AK82" s="298"/>
      <c r="AL82" s="298"/>
      <c r="AM82" s="298"/>
      <c r="AN82" s="298"/>
      <c r="AO82" s="298"/>
      <c r="AP82" s="298"/>
    </row>
    <row r="83" spans="1:42" s="35" customFormat="1" ht="14.25" hidden="1" customHeight="1">
      <c r="A83" s="784"/>
      <c r="B83" s="784"/>
      <c r="C83" s="784"/>
      <c r="D83" s="784"/>
      <c r="E83" s="784"/>
      <c r="F83" s="340"/>
      <c r="G83" s="340"/>
      <c r="H83" s="340"/>
      <c r="I83" s="780"/>
      <c r="J83" s="780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75"/>
      <c r="S83" s="786"/>
      <c r="T83" s="788"/>
      <c r="U83" s="786"/>
      <c r="V83" s="299"/>
      <c r="W83" s="296"/>
      <c r="X83" s="297" t="str">
        <f>Y82 &amp; "-" &amp; AA82</f>
        <v>-</v>
      </c>
      <c r="Y83" s="775"/>
      <c r="Z83" s="786"/>
      <c r="AA83" s="788"/>
      <c r="AB83" s="786"/>
      <c r="AC83" s="282"/>
      <c r="AD83" s="772"/>
      <c r="AE83" s="298"/>
      <c r="AF83" s="317"/>
      <c r="AG83" s="317"/>
      <c r="AH83" s="317"/>
      <c r="AI83" s="317"/>
      <c r="AJ83" s="317"/>
      <c r="AK83" s="298"/>
      <c r="AL83" s="298"/>
      <c r="AM83" s="298"/>
      <c r="AN83" s="298"/>
      <c r="AO83" s="298"/>
      <c r="AP83" s="298"/>
    </row>
    <row r="84" spans="1:42" ht="15" customHeight="1">
      <c r="A84" s="784"/>
      <c r="B84" s="784"/>
      <c r="C84" s="784"/>
      <c r="D84" s="784"/>
      <c r="E84" s="784"/>
      <c r="F84" s="340"/>
      <c r="G84" s="340"/>
      <c r="H84" s="340"/>
      <c r="I84" s="780"/>
      <c r="J84" s="780"/>
      <c r="K84" s="201"/>
      <c r="L84" s="112"/>
      <c r="M84" s="175" t="s">
        <v>427</v>
      </c>
      <c r="N84" s="164"/>
      <c r="O84" s="157"/>
      <c r="P84" s="157"/>
      <c r="Q84" s="157"/>
      <c r="R84" s="262"/>
      <c r="S84" s="198"/>
      <c r="T84" s="198"/>
      <c r="U84" s="198"/>
      <c r="V84" s="157"/>
      <c r="W84" s="157"/>
      <c r="X84" s="157"/>
      <c r="Y84" s="262"/>
      <c r="Z84" s="198"/>
      <c r="AA84" s="198"/>
      <c r="AB84" s="198"/>
      <c r="AC84" s="186"/>
      <c r="AD84" s="773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</row>
    <row r="85" spans="1:42" ht="13.8">
      <c r="A85" s="784"/>
      <c r="B85" s="784"/>
      <c r="C85" s="784"/>
      <c r="D85" s="784"/>
      <c r="E85" s="340"/>
      <c r="F85" s="486"/>
      <c r="G85" s="486"/>
      <c r="H85" s="486"/>
      <c r="I85" s="780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57"/>
      <c r="W85" s="157"/>
      <c r="X85" s="157"/>
      <c r="Y85" s="262"/>
      <c r="Z85" s="198"/>
      <c r="AA85" s="198"/>
      <c r="AB85" s="197"/>
      <c r="AC85" s="198"/>
      <c r="AD85" s="186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</row>
    <row r="86" spans="1:42" ht="13.8">
      <c r="A86" s="784"/>
      <c r="B86" s="784"/>
      <c r="C86" s="784"/>
      <c r="D86" s="340"/>
      <c r="E86" s="345"/>
      <c r="F86" s="486"/>
      <c r="G86" s="486"/>
      <c r="H86" s="486"/>
      <c r="I86" s="201"/>
      <c r="J86" s="85"/>
      <c r="K86" s="180"/>
      <c r="L86" s="112"/>
      <c r="M86" s="163" t="s">
        <v>428</v>
      </c>
      <c r="N86" s="162"/>
      <c r="O86" s="157"/>
      <c r="P86" s="157"/>
      <c r="Q86" s="157"/>
      <c r="R86" s="262"/>
      <c r="S86" s="198"/>
      <c r="T86" s="198"/>
      <c r="U86" s="197"/>
      <c r="V86" s="157"/>
      <c r="W86" s="157"/>
      <c r="X86" s="157"/>
      <c r="Y86" s="262"/>
      <c r="Z86" s="198"/>
      <c r="AA86" s="198"/>
      <c r="AB86" s="197"/>
      <c r="AC86" s="198"/>
      <c r="AD86" s="186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</row>
    <row r="87" spans="1:42" ht="13.8">
      <c r="A87" s="784"/>
      <c r="B87" s="784"/>
      <c r="C87" s="340"/>
      <c r="D87" s="340"/>
      <c r="E87" s="345"/>
      <c r="F87" s="486"/>
      <c r="G87" s="486"/>
      <c r="H87" s="486"/>
      <c r="I87" s="201"/>
      <c r="J87" s="85"/>
      <c r="K87" s="180"/>
      <c r="L87" s="112"/>
      <c r="M87" s="162" t="s">
        <v>403</v>
      </c>
      <c r="N87" s="162"/>
      <c r="O87" s="162"/>
      <c r="P87" s="162"/>
      <c r="Q87" s="162"/>
      <c r="R87" s="262"/>
      <c r="S87" s="198"/>
      <c r="T87" s="198"/>
      <c r="U87" s="197"/>
      <c r="V87" s="162"/>
      <c r="W87" s="162"/>
      <c r="X87" s="162"/>
      <c r="Y87" s="262"/>
      <c r="Z87" s="198"/>
      <c r="AA87" s="198"/>
      <c r="AB87" s="197"/>
      <c r="AC87" s="198"/>
      <c r="AD87" s="186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</row>
    <row r="88" spans="1:42" ht="13.8">
      <c r="A88" s="784"/>
      <c r="B88" s="340"/>
      <c r="C88" s="345"/>
      <c r="D88" s="345"/>
      <c r="E88" s="345"/>
      <c r="F88" s="486"/>
      <c r="G88" s="486"/>
      <c r="H88" s="486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62"/>
      <c r="W88" s="162"/>
      <c r="X88" s="162"/>
      <c r="Y88" s="262"/>
      <c r="Z88" s="198"/>
      <c r="AA88" s="198"/>
      <c r="AB88" s="197"/>
      <c r="AC88" s="198"/>
      <c r="AD88" s="186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</row>
    <row r="89" spans="1:42" ht="13.8">
      <c r="A89" s="340"/>
      <c r="B89" s="346"/>
      <c r="C89" s="346"/>
      <c r="D89" s="346"/>
      <c r="E89" s="347"/>
      <c r="F89" s="346"/>
      <c r="G89" s="486"/>
      <c r="H89" s="486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2" s="34" customFormat="1" ht="17.100000000000001" hidden="1" customHeight="1">
      <c r="G90" s="34" t="s">
        <v>15</v>
      </c>
      <c r="I90" s="34" t="s">
        <v>71</v>
      </c>
      <c r="V90" s="183"/>
    </row>
    <row r="91" spans="1:42" ht="17.100000000000001" hidden="1" customHeight="1">
      <c r="X91" s="127"/>
      <c r="Y91" s="42"/>
      <c r="Z91" s="42"/>
    </row>
    <row r="92" spans="1:42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48"/>
      <c r="P92" s="841"/>
      <c r="Q92" s="841"/>
      <c r="R92" s="841"/>
      <c r="S92" s="841"/>
      <c r="T92" s="841"/>
      <c r="U92" s="841"/>
      <c r="V92" s="841"/>
      <c r="W92" s="841"/>
      <c r="X92" s="841"/>
      <c r="Y92" s="841"/>
      <c r="Z92" s="841"/>
      <c r="AA92" s="842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2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48"/>
      <c r="P93" s="841"/>
      <c r="Q93" s="841"/>
      <c r="R93" s="841"/>
      <c r="S93" s="841"/>
      <c r="T93" s="841"/>
      <c r="U93" s="841"/>
      <c r="V93" s="841"/>
      <c r="W93" s="841"/>
      <c r="X93" s="841"/>
      <c r="Y93" s="841"/>
      <c r="Z93" s="841"/>
      <c r="AA93" s="842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2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48"/>
      <c r="P94" s="841"/>
      <c r="Q94" s="841"/>
      <c r="R94" s="841"/>
      <c r="S94" s="841"/>
      <c r="T94" s="841"/>
      <c r="U94" s="841"/>
      <c r="V94" s="841"/>
      <c r="W94" s="841"/>
      <c r="X94" s="841"/>
      <c r="Y94" s="841"/>
      <c r="Z94" s="841"/>
      <c r="AA94" s="842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2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48"/>
      <c r="P95" s="841"/>
      <c r="Q95" s="841"/>
      <c r="R95" s="841"/>
      <c r="S95" s="841"/>
      <c r="T95" s="841"/>
      <c r="U95" s="841"/>
      <c r="V95" s="841"/>
      <c r="W95" s="841"/>
      <c r="X95" s="841"/>
      <c r="Y95" s="841"/>
      <c r="Z95" s="841"/>
      <c r="AA95" s="842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2" s="35" customFormat="1" ht="0.15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49"/>
      <c r="J97" s="304"/>
      <c r="K97" s="203"/>
      <c r="L97" s="170" t="s">
        <v>22</v>
      </c>
      <c r="M97" s="173" t="s">
        <v>10</v>
      </c>
      <c r="N97" s="272"/>
      <c r="O97" s="862"/>
      <c r="P97" s="863"/>
      <c r="Q97" s="863"/>
      <c r="R97" s="863"/>
      <c r="S97" s="863"/>
      <c r="T97" s="863"/>
      <c r="U97" s="863"/>
      <c r="V97" s="863"/>
      <c r="W97" s="863"/>
      <c r="X97" s="863"/>
      <c r="Y97" s="863"/>
      <c r="Z97" s="863"/>
      <c r="AA97" s="864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49"/>
      <c r="J98" s="805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50"/>
      <c r="X98" s="786" t="s">
        <v>87</v>
      </c>
      <c r="Y98" s="850"/>
      <c r="Z98" s="852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15" hidden="1" customHeight="1">
      <c r="G99" s="202"/>
      <c r="H99" s="200"/>
      <c r="I99" s="849"/>
      <c r="J99" s="805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51"/>
      <c r="X99" s="786"/>
      <c r="Y99" s="851"/>
      <c r="Z99" s="853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49"/>
      <c r="J100" s="805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50"/>
      <c r="X100" s="786" t="s">
        <v>87</v>
      </c>
      <c r="Y100" s="850"/>
      <c r="Z100" s="852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15" hidden="1" customHeight="1">
      <c r="G101" s="202"/>
      <c r="H101" s="200"/>
      <c r="I101" s="849"/>
      <c r="J101" s="805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51"/>
      <c r="X101" s="786"/>
      <c r="Y101" s="851"/>
      <c r="Z101" s="853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49"/>
      <c r="J102" s="805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49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48"/>
      <c r="P114" s="841"/>
      <c r="Q114" s="841"/>
      <c r="R114" s="841"/>
      <c r="S114" s="841"/>
      <c r="T114" s="841"/>
      <c r="U114" s="841"/>
      <c r="V114" s="842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48"/>
      <c r="P115" s="841"/>
      <c r="Q115" s="841"/>
      <c r="R115" s="841"/>
      <c r="S115" s="841"/>
      <c r="T115" s="841"/>
      <c r="U115" s="841"/>
      <c r="V115" s="842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48"/>
      <c r="P116" s="841"/>
      <c r="Q116" s="841"/>
      <c r="R116" s="841"/>
      <c r="S116" s="841"/>
      <c r="T116" s="841"/>
      <c r="U116" s="841"/>
      <c r="V116" s="842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48"/>
      <c r="P117" s="841"/>
      <c r="Q117" s="841"/>
      <c r="R117" s="841"/>
      <c r="S117" s="841"/>
      <c r="T117" s="841"/>
      <c r="U117" s="841"/>
      <c r="V117" s="842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" hidden="1" customHeight="1">
      <c r="G118" s="180"/>
      <c r="H118" s="178"/>
      <c r="I118" s="804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804"/>
      <c r="J119" s="805"/>
      <c r="L119" s="170" t="s">
        <v>22</v>
      </c>
      <c r="M119" s="173" t="s">
        <v>10</v>
      </c>
      <c r="N119" s="272"/>
      <c r="O119" s="862"/>
      <c r="P119" s="863"/>
      <c r="Q119" s="863"/>
      <c r="R119" s="863"/>
      <c r="S119" s="863"/>
      <c r="T119" s="863"/>
      <c r="U119" s="863"/>
      <c r="V119" s="864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804"/>
      <c r="J120" s="805"/>
      <c r="K120" s="203"/>
      <c r="L120" s="171"/>
      <c r="M120" s="174"/>
      <c r="N120" s="205"/>
      <c r="O120" s="192"/>
      <c r="P120" s="192"/>
      <c r="Q120" s="192"/>
      <c r="R120" s="854"/>
      <c r="S120" s="878" t="s">
        <v>87</v>
      </c>
      <c r="T120" s="854"/>
      <c r="U120" s="852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15" hidden="1" customHeight="1">
      <c r="G121" s="182"/>
      <c r="H121" s="178"/>
      <c r="I121" s="804"/>
      <c r="J121" s="805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55"/>
      <c r="S121" s="879"/>
      <c r="T121" s="855"/>
      <c r="U121" s="853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804"/>
      <c r="J122" s="805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804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48"/>
      <c r="P131" s="841"/>
      <c r="Q131" s="841"/>
      <c r="R131" s="841"/>
      <c r="S131" s="841"/>
      <c r="T131" s="841"/>
      <c r="U131" s="841"/>
      <c r="V131" s="842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48"/>
      <c r="P132" s="841"/>
      <c r="Q132" s="841"/>
      <c r="R132" s="841"/>
      <c r="S132" s="841"/>
      <c r="T132" s="841"/>
      <c r="U132" s="841"/>
      <c r="V132" s="842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48"/>
      <c r="P133" s="841"/>
      <c r="Q133" s="841"/>
      <c r="R133" s="841"/>
      <c r="S133" s="841"/>
      <c r="T133" s="841"/>
      <c r="U133" s="841"/>
      <c r="V133" s="842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48"/>
      <c r="P134" s="841"/>
      <c r="Q134" s="841"/>
      <c r="R134" s="841"/>
      <c r="S134" s="841"/>
      <c r="T134" s="841"/>
      <c r="U134" s="841"/>
      <c r="V134" s="842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" hidden="1" customHeight="1">
      <c r="G135" s="180"/>
      <c r="H135" s="178"/>
      <c r="I135" s="804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804"/>
      <c r="J136" s="805"/>
      <c r="L136" s="170" t="s">
        <v>22</v>
      </c>
      <c r="M136" s="173" t="s">
        <v>10</v>
      </c>
      <c r="N136" s="272"/>
      <c r="O136" s="862"/>
      <c r="P136" s="863"/>
      <c r="Q136" s="863"/>
      <c r="R136" s="863"/>
      <c r="S136" s="863"/>
      <c r="T136" s="863"/>
      <c r="U136" s="863"/>
      <c r="V136" s="864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804"/>
      <c r="J137" s="805"/>
      <c r="K137" s="203"/>
      <c r="L137" s="171"/>
      <c r="M137" s="174"/>
      <c r="N137" s="205"/>
      <c r="O137" s="192"/>
      <c r="P137" s="192"/>
      <c r="Q137" s="192"/>
      <c r="R137" s="854"/>
      <c r="S137" s="878" t="s">
        <v>87</v>
      </c>
      <c r="T137" s="854"/>
      <c r="U137" s="852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15" hidden="1" customHeight="1">
      <c r="G138" s="182"/>
      <c r="H138" s="178"/>
      <c r="I138" s="804"/>
      <c r="J138" s="805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55"/>
      <c r="S138" s="879"/>
      <c r="T138" s="855"/>
      <c r="U138" s="853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804"/>
      <c r="J139" s="805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804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48"/>
      <c r="P148" s="841"/>
      <c r="Q148" s="841"/>
      <c r="R148" s="841"/>
      <c r="S148" s="841"/>
      <c r="T148" s="841"/>
      <c r="U148" s="841"/>
      <c r="V148" s="842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48"/>
      <c r="P149" s="841"/>
      <c r="Q149" s="841"/>
      <c r="R149" s="841"/>
      <c r="S149" s="841"/>
      <c r="T149" s="841"/>
      <c r="U149" s="841"/>
      <c r="V149" s="842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48"/>
      <c r="P150" s="841"/>
      <c r="Q150" s="841"/>
      <c r="R150" s="841"/>
      <c r="S150" s="841"/>
      <c r="T150" s="841"/>
      <c r="U150" s="841"/>
      <c r="V150" s="842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48"/>
      <c r="P151" s="841"/>
      <c r="Q151" s="841"/>
      <c r="R151" s="841"/>
      <c r="S151" s="841"/>
      <c r="T151" s="841"/>
      <c r="U151" s="841"/>
      <c r="V151" s="842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" hidden="1" customHeight="1">
      <c r="G152" s="180"/>
      <c r="H152" s="178"/>
      <c r="I152" s="804"/>
      <c r="J152" s="181"/>
      <c r="L152" s="170" t="s">
        <v>12</v>
      </c>
      <c r="M152" s="172" t="s">
        <v>9</v>
      </c>
      <c r="N152" s="191"/>
      <c r="O152" s="789"/>
      <c r="P152" s="790"/>
      <c r="Q152" s="790"/>
      <c r="R152" s="790"/>
      <c r="S152" s="790"/>
      <c r="T152" s="790"/>
      <c r="U152" s="790"/>
      <c r="V152" s="791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804"/>
      <c r="J153" s="805"/>
      <c r="L153" s="170" t="s">
        <v>22</v>
      </c>
      <c r="M153" s="173" t="s">
        <v>10</v>
      </c>
      <c r="N153" s="272"/>
      <c r="O153" s="862"/>
      <c r="P153" s="863"/>
      <c r="Q153" s="863"/>
      <c r="R153" s="863"/>
      <c r="S153" s="863"/>
      <c r="T153" s="863"/>
      <c r="U153" s="863"/>
      <c r="V153" s="864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804"/>
      <c r="J154" s="805"/>
      <c r="K154" s="203"/>
      <c r="L154" s="171"/>
      <c r="M154" s="174"/>
      <c r="N154" s="205"/>
      <c r="O154" s="324"/>
      <c r="P154" s="192"/>
      <c r="Q154" s="192"/>
      <c r="R154" s="854"/>
      <c r="S154" s="878" t="s">
        <v>87</v>
      </c>
      <c r="T154" s="854"/>
      <c r="U154" s="852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15" hidden="1" customHeight="1">
      <c r="G155" s="182"/>
      <c r="H155" s="178"/>
      <c r="I155" s="804"/>
      <c r="J155" s="805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55"/>
      <c r="S155" s="879"/>
      <c r="T155" s="855"/>
      <c r="U155" s="853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804"/>
      <c r="J156" s="805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804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8">
      <c r="A166" s="800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87" t="s">
        <v>23</v>
      </c>
      <c r="N166" s="846"/>
      <c r="O166" s="847"/>
      <c r="P166" s="847"/>
      <c r="Q166" s="847"/>
      <c r="R166" s="847"/>
      <c r="S166" s="847"/>
      <c r="T166" s="847"/>
      <c r="U166" s="847"/>
      <c r="V166" s="847"/>
      <c r="W166" s="847"/>
      <c r="X166" s="847"/>
      <c r="Y166" s="847"/>
      <c r="Z166" s="847"/>
      <c r="AA166" s="847"/>
      <c r="AB166" s="847"/>
      <c r="AC166" s="847"/>
      <c r="AD166" s="847"/>
      <c r="AE166" s="847"/>
      <c r="AF166" s="847"/>
      <c r="AG166" s="847"/>
      <c r="AH166" s="847"/>
      <c r="AI166" s="847"/>
      <c r="AJ166" s="847"/>
      <c r="AK166" s="847"/>
      <c r="AL166" s="818"/>
      <c r="AM166" s="618" t="s">
        <v>543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34.200000000000003">
      <c r="A167" s="800"/>
      <c r="B167" s="800">
        <v>1</v>
      </c>
      <c r="C167" s="298"/>
      <c r="D167" s="298"/>
      <c r="E167" s="298"/>
      <c r="F167" s="348"/>
      <c r="G167" s="577"/>
      <c r="H167" s="577"/>
      <c r="I167" s="219"/>
      <c r="J167" s="46"/>
      <c r="L167" s="339" t="str">
        <f>mergeValue(A167) &amp;"."&amp; mergeValue(B167)</f>
        <v>1.1</v>
      </c>
      <c r="M167" s="159" t="s">
        <v>18</v>
      </c>
      <c r="N167" s="880"/>
      <c r="O167" s="881"/>
      <c r="P167" s="881"/>
      <c r="Q167" s="881"/>
      <c r="R167" s="881"/>
      <c r="S167" s="881"/>
      <c r="T167" s="881"/>
      <c r="U167" s="881"/>
      <c r="V167" s="881"/>
      <c r="W167" s="881"/>
      <c r="X167" s="881"/>
      <c r="Y167" s="881"/>
      <c r="Z167" s="881"/>
      <c r="AA167" s="881"/>
      <c r="AB167" s="881"/>
      <c r="AC167" s="881"/>
      <c r="AD167" s="881"/>
      <c r="AE167" s="881"/>
      <c r="AF167" s="881"/>
      <c r="AG167" s="881"/>
      <c r="AH167" s="881"/>
      <c r="AI167" s="881"/>
      <c r="AJ167" s="881"/>
      <c r="AK167" s="881"/>
      <c r="AL167" s="821"/>
      <c r="AM167" s="617" t="s">
        <v>544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.6">
      <c r="A168" s="800"/>
      <c r="B168" s="800"/>
      <c r="C168" s="800">
        <v>1</v>
      </c>
      <c r="D168" s="298"/>
      <c r="E168" s="298"/>
      <c r="F168" s="348"/>
      <c r="G168" s="577"/>
      <c r="H168" s="577"/>
      <c r="I168" s="219"/>
      <c r="J168" s="46"/>
      <c r="L168" s="339" t="str">
        <f>mergeValue(A168) &amp;"."&amp; mergeValue(B168)&amp;"."&amp; mergeValue(C168)</f>
        <v>1.1.1</v>
      </c>
      <c r="M168" s="160" t="s">
        <v>402</v>
      </c>
      <c r="N168" s="880"/>
      <c r="O168" s="881"/>
      <c r="P168" s="881"/>
      <c r="Q168" s="881"/>
      <c r="R168" s="881"/>
      <c r="S168" s="881"/>
      <c r="T168" s="881"/>
      <c r="U168" s="881"/>
      <c r="V168" s="881"/>
      <c r="W168" s="881"/>
      <c r="X168" s="881"/>
      <c r="Y168" s="881"/>
      <c r="Z168" s="881"/>
      <c r="AA168" s="881"/>
      <c r="AB168" s="881"/>
      <c r="AC168" s="881"/>
      <c r="AD168" s="881"/>
      <c r="AE168" s="881"/>
      <c r="AF168" s="881"/>
      <c r="AG168" s="881"/>
      <c r="AH168" s="881"/>
      <c r="AI168" s="881"/>
      <c r="AJ168" s="881"/>
      <c r="AK168" s="881"/>
      <c r="AL168" s="821"/>
      <c r="AM168" s="617" t="s">
        <v>682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800"/>
      <c r="B169" s="800"/>
      <c r="C169" s="800"/>
      <c r="D169" s="800">
        <v>1</v>
      </c>
      <c r="E169" s="298"/>
      <c r="F169" s="348"/>
      <c r="G169" s="577"/>
      <c r="H169" s="577"/>
      <c r="I169" s="804"/>
      <c r="J169" s="805"/>
      <c r="K169" s="780"/>
      <c r="L169" s="806" t="str">
        <f>mergeValue(A169) &amp;"."&amp; mergeValue(B169)&amp;"."&amp; mergeValue(C169)&amp;"."&amp; mergeValue(D169)</f>
        <v>1.1.1.1</v>
      </c>
      <c r="M169" s="807"/>
      <c r="N169" s="786" t="s">
        <v>87</v>
      </c>
      <c r="O169" s="801"/>
      <c r="P169" s="810" t="s">
        <v>96</v>
      </c>
      <c r="Q169" s="811"/>
      <c r="R169" s="786" t="s">
        <v>88</v>
      </c>
      <c r="S169" s="801"/>
      <c r="T169" s="808">
        <v>1</v>
      </c>
      <c r="U169" s="812"/>
      <c r="V169" s="786" t="s">
        <v>88</v>
      </c>
      <c r="W169" s="801"/>
      <c r="X169" s="808">
        <v>1</v>
      </c>
      <c r="Y169" s="809"/>
      <c r="Z169" s="786" t="s">
        <v>88</v>
      </c>
      <c r="AA169" s="191"/>
      <c r="AB169" s="113">
        <v>1</v>
      </c>
      <c r="AC169" s="420"/>
      <c r="AD169" s="573"/>
      <c r="AE169" s="573"/>
      <c r="AF169" s="573"/>
      <c r="AG169" s="573"/>
      <c r="AH169" s="575"/>
      <c r="AI169" s="576" t="s">
        <v>87</v>
      </c>
      <c r="AJ169" s="575"/>
      <c r="AK169" s="576" t="s">
        <v>88</v>
      </c>
      <c r="AL169" s="282"/>
      <c r="AM169" s="770" t="s">
        <v>548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800"/>
      <c r="B170" s="800"/>
      <c r="C170" s="800"/>
      <c r="D170" s="800"/>
      <c r="E170" s="298"/>
      <c r="F170" s="348"/>
      <c r="G170" s="577"/>
      <c r="H170" s="577"/>
      <c r="I170" s="804"/>
      <c r="J170" s="805"/>
      <c r="K170" s="780"/>
      <c r="L170" s="806"/>
      <c r="M170" s="807"/>
      <c r="N170" s="786"/>
      <c r="O170" s="801"/>
      <c r="P170" s="810"/>
      <c r="Q170" s="811"/>
      <c r="R170" s="786"/>
      <c r="S170" s="801"/>
      <c r="T170" s="808"/>
      <c r="U170" s="813"/>
      <c r="V170" s="786"/>
      <c r="W170" s="801"/>
      <c r="X170" s="808"/>
      <c r="Y170" s="809"/>
      <c r="Z170" s="786"/>
      <c r="AA170" s="442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5"/>
      <c r="AM170" s="770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800"/>
      <c r="B171" s="800"/>
      <c r="C171" s="800"/>
      <c r="D171" s="800"/>
      <c r="E171" s="298"/>
      <c r="F171" s="348"/>
      <c r="G171" s="577"/>
      <c r="H171" s="577"/>
      <c r="I171" s="804"/>
      <c r="J171" s="805"/>
      <c r="K171" s="780"/>
      <c r="L171" s="806"/>
      <c r="M171" s="807"/>
      <c r="N171" s="786"/>
      <c r="O171" s="801"/>
      <c r="P171" s="810"/>
      <c r="Q171" s="811"/>
      <c r="R171" s="786"/>
      <c r="S171" s="801"/>
      <c r="T171" s="808"/>
      <c r="U171" s="814"/>
      <c r="V171" s="786"/>
      <c r="W171" s="444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70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800"/>
      <c r="B172" s="800"/>
      <c r="C172" s="800"/>
      <c r="D172" s="800"/>
      <c r="E172" s="298"/>
      <c r="F172" s="348"/>
      <c r="G172" s="577"/>
      <c r="H172" s="577"/>
      <c r="I172" s="804"/>
      <c r="J172" s="805"/>
      <c r="K172" s="780"/>
      <c r="L172" s="806"/>
      <c r="M172" s="807"/>
      <c r="N172" s="786"/>
      <c r="O172" s="801"/>
      <c r="P172" s="810"/>
      <c r="Q172" s="811"/>
      <c r="R172" s="786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70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800"/>
      <c r="B173" s="800"/>
      <c r="C173" s="800"/>
      <c r="D173" s="800"/>
      <c r="E173" s="350"/>
      <c r="F173" s="351"/>
      <c r="G173" s="350"/>
      <c r="H173" s="350"/>
      <c r="I173" s="804"/>
      <c r="J173" s="805"/>
      <c r="K173" s="780"/>
      <c r="L173" s="806"/>
      <c r="M173" s="807"/>
      <c r="N173" s="786"/>
      <c r="O173" s="443"/>
      <c r="P173" s="164"/>
      <c r="Q173" s="210" t="s">
        <v>410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70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800"/>
      <c r="B174" s="800"/>
      <c r="C174" s="800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70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800"/>
      <c r="B175" s="800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403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800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800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46"/>
      <c r="O181" s="847"/>
      <c r="P181" s="847"/>
      <c r="Q181" s="847"/>
      <c r="R181" s="847"/>
      <c r="S181" s="847"/>
      <c r="T181" s="847"/>
      <c r="U181" s="847"/>
      <c r="V181" s="847"/>
      <c r="W181" s="847"/>
      <c r="X181" s="847"/>
      <c r="Y181" s="847"/>
      <c r="Z181" s="847"/>
      <c r="AA181" s="847"/>
      <c r="AB181" s="847"/>
      <c r="AC181" s="847"/>
      <c r="AD181" s="847"/>
      <c r="AE181" s="847"/>
      <c r="AF181" s="847"/>
      <c r="AG181" s="847"/>
      <c r="AH181" s="847"/>
      <c r="AI181" s="847"/>
      <c r="AJ181" s="847"/>
      <c r="AK181" s="818"/>
      <c r="AL181" s="618" t="s">
        <v>543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800"/>
      <c r="B182" s="800">
        <v>1</v>
      </c>
      <c r="C182" s="298"/>
      <c r="D182" s="298"/>
      <c r="E182" s="298"/>
      <c r="F182" s="348"/>
      <c r="G182" s="577"/>
      <c r="H182" s="577"/>
      <c r="I182" s="219"/>
      <c r="J182" s="46"/>
      <c r="L182" s="339" t="str">
        <f>mergeValue(A182) &amp;"."&amp; mergeValue(B182)</f>
        <v>1.1</v>
      </c>
      <c r="M182" s="159" t="s">
        <v>18</v>
      </c>
      <c r="N182" s="880"/>
      <c r="O182" s="881"/>
      <c r="P182" s="881"/>
      <c r="Q182" s="881"/>
      <c r="R182" s="881"/>
      <c r="S182" s="881"/>
      <c r="T182" s="881"/>
      <c r="U182" s="881"/>
      <c r="V182" s="881"/>
      <c r="W182" s="881"/>
      <c r="X182" s="881"/>
      <c r="Y182" s="881"/>
      <c r="Z182" s="881"/>
      <c r="AA182" s="881"/>
      <c r="AB182" s="881"/>
      <c r="AC182" s="881"/>
      <c r="AD182" s="881"/>
      <c r="AE182" s="881"/>
      <c r="AF182" s="881"/>
      <c r="AG182" s="881"/>
      <c r="AH182" s="881"/>
      <c r="AI182" s="881"/>
      <c r="AJ182" s="881"/>
      <c r="AK182" s="821"/>
      <c r="AL182" s="617" t="s">
        <v>544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800"/>
      <c r="B183" s="800"/>
      <c r="C183" s="800">
        <v>1</v>
      </c>
      <c r="D183" s="298"/>
      <c r="E183" s="298"/>
      <c r="F183" s="348"/>
      <c r="G183" s="577"/>
      <c r="H183" s="577"/>
      <c r="I183" s="219"/>
      <c r="J183" s="46"/>
      <c r="L183" s="339" t="str">
        <f>mergeValue(A183) &amp;"."&amp; mergeValue(B183)&amp;"."&amp; mergeValue(C183)</f>
        <v>1.1.1</v>
      </c>
      <c r="M183" s="160" t="s">
        <v>402</v>
      </c>
      <c r="N183" s="880"/>
      <c r="O183" s="881"/>
      <c r="P183" s="881"/>
      <c r="Q183" s="881"/>
      <c r="R183" s="881"/>
      <c r="S183" s="881"/>
      <c r="T183" s="881"/>
      <c r="U183" s="881"/>
      <c r="V183" s="881"/>
      <c r="W183" s="881"/>
      <c r="X183" s="881"/>
      <c r="Y183" s="881"/>
      <c r="Z183" s="881"/>
      <c r="AA183" s="881"/>
      <c r="AB183" s="881"/>
      <c r="AC183" s="881"/>
      <c r="AD183" s="881"/>
      <c r="AE183" s="881"/>
      <c r="AF183" s="881"/>
      <c r="AG183" s="881"/>
      <c r="AH183" s="881"/>
      <c r="AI183" s="881"/>
      <c r="AJ183" s="881"/>
      <c r="AK183" s="821"/>
      <c r="AL183" s="617" t="s">
        <v>682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800"/>
      <c r="B184" s="800"/>
      <c r="C184" s="800"/>
      <c r="D184" s="800">
        <v>1</v>
      </c>
      <c r="E184" s="298"/>
      <c r="F184" s="348"/>
      <c r="G184" s="577"/>
      <c r="H184" s="577"/>
      <c r="I184" s="804"/>
      <c r="J184" s="805"/>
      <c r="K184" s="780"/>
      <c r="L184" s="820" t="str">
        <f>mergeValue(A184) &amp;"."&amp; mergeValue(B184)&amp;"."&amp; mergeValue(C184)&amp;"."&amp; mergeValue(D184)</f>
        <v>1.1.1.1</v>
      </c>
      <c r="M184" s="822"/>
      <c r="N184" s="824"/>
      <c r="O184" s="810" t="s">
        <v>96</v>
      </c>
      <c r="P184" s="811"/>
      <c r="Q184" s="786" t="s">
        <v>88</v>
      </c>
      <c r="R184" s="801"/>
      <c r="S184" s="808">
        <v>1</v>
      </c>
      <c r="T184" s="812"/>
      <c r="U184" s="786" t="s">
        <v>88</v>
      </c>
      <c r="V184" s="801"/>
      <c r="W184" s="808" t="s">
        <v>96</v>
      </c>
      <c r="X184" s="809"/>
      <c r="Y184" s="786" t="s">
        <v>88</v>
      </c>
      <c r="Z184" s="191"/>
      <c r="AA184" s="113">
        <v>1</v>
      </c>
      <c r="AB184" s="420"/>
      <c r="AC184" s="573"/>
      <c r="AD184" s="573"/>
      <c r="AE184" s="574"/>
      <c r="AF184" s="573"/>
      <c r="AG184" s="575"/>
      <c r="AH184" s="576" t="s">
        <v>87</v>
      </c>
      <c r="AI184" s="575"/>
      <c r="AJ184" s="576" t="s">
        <v>88</v>
      </c>
      <c r="AK184" s="282"/>
      <c r="AL184" s="770" t="s">
        <v>548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800"/>
      <c r="B185" s="800"/>
      <c r="C185" s="800"/>
      <c r="D185" s="800"/>
      <c r="E185" s="298"/>
      <c r="F185" s="348"/>
      <c r="G185" s="577"/>
      <c r="H185" s="577"/>
      <c r="I185" s="804"/>
      <c r="J185" s="805"/>
      <c r="K185" s="780"/>
      <c r="L185" s="806"/>
      <c r="M185" s="823"/>
      <c r="N185" s="824"/>
      <c r="O185" s="810"/>
      <c r="P185" s="811"/>
      <c r="Q185" s="786"/>
      <c r="R185" s="801"/>
      <c r="S185" s="808"/>
      <c r="T185" s="813"/>
      <c r="U185" s="786"/>
      <c r="V185" s="801"/>
      <c r="W185" s="808"/>
      <c r="X185" s="809"/>
      <c r="Y185" s="786"/>
      <c r="Z185" s="442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5"/>
      <c r="AL185" s="770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800"/>
      <c r="B186" s="800"/>
      <c r="C186" s="800"/>
      <c r="D186" s="800"/>
      <c r="E186" s="298"/>
      <c r="F186" s="348"/>
      <c r="G186" s="577"/>
      <c r="H186" s="577"/>
      <c r="I186" s="804"/>
      <c r="J186" s="805"/>
      <c r="K186" s="780"/>
      <c r="L186" s="806"/>
      <c r="M186" s="823"/>
      <c r="N186" s="824"/>
      <c r="O186" s="810"/>
      <c r="P186" s="811"/>
      <c r="Q186" s="786"/>
      <c r="R186" s="801"/>
      <c r="S186" s="808"/>
      <c r="T186" s="814"/>
      <c r="U186" s="786"/>
      <c r="V186" s="444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70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800"/>
      <c r="B187" s="800"/>
      <c r="C187" s="800"/>
      <c r="D187" s="800"/>
      <c r="E187" s="298"/>
      <c r="F187" s="348"/>
      <c r="G187" s="577"/>
      <c r="H187" s="577"/>
      <c r="I187" s="804"/>
      <c r="J187" s="805"/>
      <c r="K187" s="780"/>
      <c r="L187" s="806"/>
      <c r="M187" s="823"/>
      <c r="N187" s="824"/>
      <c r="O187" s="810"/>
      <c r="P187" s="811"/>
      <c r="Q187" s="786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70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800"/>
      <c r="B188" s="800"/>
      <c r="C188" s="800"/>
      <c r="D188" s="800"/>
      <c r="E188" s="350"/>
      <c r="F188" s="351"/>
      <c r="G188" s="350"/>
      <c r="H188" s="350"/>
      <c r="I188" s="804"/>
      <c r="J188" s="805"/>
      <c r="K188" s="780"/>
      <c r="L188" s="806"/>
      <c r="M188" s="823"/>
      <c r="N188" s="443"/>
      <c r="O188" s="164"/>
      <c r="P188" s="210" t="s">
        <v>410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70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800"/>
      <c r="B189" s="800"/>
      <c r="C189" s="800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70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800"/>
      <c r="B190" s="800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403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800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86" t="s">
        <v>88</v>
      </c>
      <c r="R200" s="858"/>
      <c r="S200" s="808">
        <v>1</v>
      </c>
      <c r="T200" s="857"/>
      <c r="U200" s="786" t="s">
        <v>87</v>
      </c>
      <c r="V200" s="801"/>
      <c r="W200" s="808">
        <v>1</v>
      </c>
      <c r="X200" s="856"/>
      <c r="Y200" s="786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86"/>
      <c r="R201" s="858"/>
      <c r="S201" s="808"/>
      <c r="T201" s="857"/>
      <c r="U201" s="786"/>
      <c r="V201" s="801"/>
      <c r="W201" s="808"/>
      <c r="X201" s="856"/>
      <c r="Y201" s="786"/>
      <c r="Z201" s="442"/>
      <c r="AA201" s="210"/>
      <c r="AB201" s="115" t="s">
        <v>412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86"/>
      <c r="R202" s="858"/>
      <c r="S202" s="808"/>
      <c r="T202" s="857"/>
      <c r="U202" s="786"/>
      <c r="V202" s="444"/>
      <c r="W202" s="177"/>
      <c r="X202" s="210" t="s">
        <v>411</v>
      </c>
      <c r="Y202" s="260"/>
      <c r="Z202" s="260"/>
      <c r="AA202" s="260"/>
      <c r="AB202" s="569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86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69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4">
      <c r="A206" s="34" t="s">
        <v>280</v>
      </c>
    </row>
    <row r="207" spans="1:46" ht="11.4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8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20.399999999999999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8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8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8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8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8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20.399999999999999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8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20.399999999999999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3.8">
      <c r="A244" s="243" t="s">
        <v>53</v>
      </c>
      <c r="B244" s="140" t="s">
        <v>256</v>
      </c>
      <c r="C244" s="141"/>
      <c r="D244" s="143"/>
      <c r="E244" s="608"/>
      <c r="F244" s="448" t="s">
        <v>256</v>
      </c>
      <c r="G244" s="448" t="s">
        <v>256</v>
      </c>
      <c r="H244" s="448" t="s">
        <v>256</v>
      </c>
      <c r="I244" s="451"/>
      <c r="J244" s="449"/>
      <c r="K244" s="450"/>
      <c r="M244" s="613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452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5"/>
      <c r="E248" s="495"/>
      <c r="F248" s="495"/>
      <c r="G248" s="495"/>
      <c r="H248" s="495"/>
      <c r="I248" s="495"/>
      <c r="J248" s="495"/>
      <c r="K248" s="495"/>
      <c r="L248" s="495"/>
      <c r="U248" s="387"/>
    </row>
    <row r="249" spans="1:83" s="390" customFormat="1" ht="15" customHeight="1">
      <c r="A249" s="89"/>
      <c r="B249" s="249" t="s">
        <v>453</v>
      </c>
      <c r="C249" s="883"/>
      <c r="D249" s="729">
        <v>1</v>
      </c>
      <c r="E249" s="777"/>
      <c r="F249" s="489"/>
      <c r="G249" s="251">
        <v>0</v>
      </c>
      <c r="H249" s="494"/>
      <c r="I249" s="375"/>
      <c r="J249" s="532" t="s">
        <v>597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83"/>
      <c r="D250" s="729"/>
      <c r="E250" s="777"/>
      <c r="F250" s="375"/>
      <c r="G250" s="376"/>
      <c r="H250" s="177" t="s">
        <v>451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454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5"/>
      <c r="G253" s="495"/>
      <c r="H253" s="495"/>
      <c r="I253" s="495"/>
      <c r="J253" s="495"/>
      <c r="K253" s="495"/>
      <c r="L253" s="495"/>
      <c r="Q253" s="393"/>
      <c r="U253" s="387"/>
    </row>
    <row r="254" spans="1:83" s="390" customFormat="1" ht="15" customHeight="1">
      <c r="A254" s="89"/>
      <c r="B254" s="249" t="s">
        <v>453</v>
      </c>
      <c r="C254" s="884"/>
      <c r="D254" s="374"/>
      <c r="E254" s="615"/>
      <c r="F254" s="885"/>
      <c r="G254" s="729">
        <v>0</v>
      </c>
      <c r="H254" s="882"/>
      <c r="I254" s="375"/>
      <c r="J254" s="532" t="s">
        <v>597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84"/>
      <c r="D255" s="374"/>
      <c r="E255" s="615"/>
      <c r="F255" s="885"/>
      <c r="G255" s="729"/>
      <c r="H255" s="882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455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453</v>
      </c>
      <c r="C259" s="536"/>
      <c r="D259" s="386"/>
      <c r="E259" s="616"/>
      <c r="F259" s="386"/>
      <c r="G259" s="386"/>
      <c r="H259" s="386"/>
      <c r="I259" s="331"/>
      <c r="J259" s="251">
        <v>0</v>
      </c>
      <c r="K259" s="535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4"/>
    <row r="262" spans="1:83" s="34" customFormat="1" ht="11.4">
      <c r="A262" s="34" t="s">
        <v>508</v>
      </c>
    </row>
    <row r="263" spans="1:83" ht="11.4"/>
    <row r="264" spans="1:83" s="35" customFormat="1" ht="20.100000000000001" customHeight="1">
      <c r="A264" s="97"/>
      <c r="B264" s="249"/>
      <c r="C264" s="86"/>
      <c r="D264" s="250"/>
      <c r="E264" s="419"/>
      <c r="F264" s="415"/>
      <c r="G264" s="420"/>
      <c r="I264" s="317"/>
      <c r="J264" s="317"/>
    </row>
    <row r="265" spans="1:83" ht="11.4"/>
    <row r="266" spans="1:83" ht="11.4"/>
    <row r="267" spans="1:83" s="34" customFormat="1" ht="11.4">
      <c r="A267" s="34" t="s">
        <v>530</v>
      </c>
    </row>
    <row r="268" spans="1:83" ht="11.4"/>
    <row r="269" spans="1:83" s="35" customFormat="1" ht="20.100000000000001" customHeight="1">
      <c r="A269" s="412"/>
      <c r="B269" s="249"/>
      <c r="C269" s="86"/>
      <c r="D269" s="250"/>
      <c r="E269" s="423"/>
      <c r="F269" s="422" t="s">
        <v>515</v>
      </c>
      <c r="G269" s="422" t="s">
        <v>515</v>
      </c>
      <c r="H269" s="449"/>
      <c r="I269" s="317"/>
      <c r="K269" s="317"/>
      <c r="L269" s="317"/>
    </row>
    <row r="270" spans="1:83" ht="11.4"/>
    <row r="271" spans="1:83" ht="11.4"/>
    <row r="272" spans="1:83" s="34" customFormat="1" ht="11.4">
      <c r="A272" s="34" t="s">
        <v>531</v>
      </c>
    </row>
    <row r="273" spans="1:12" ht="11.4"/>
    <row r="274" spans="1:12" s="35" customFormat="1" ht="20.100000000000001" customHeight="1">
      <c r="A274" s="412"/>
      <c r="B274" s="249"/>
      <c r="C274" s="86"/>
      <c r="D274" s="250"/>
      <c r="E274" s="423"/>
      <c r="F274" s="422" t="s">
        <v>515</v>
      </c>
      <c r="G274" s="551"/>
      <c r="H274" s="422" t="s">
        <v>515</v>
      </c>
      <c r="I274" s="317"/>
      <c r="K274" s="317"/>
      <c r="L274" s="317"/>
    </row>
    <row r="275" spans="1:12" ht="11.4"/>
    <row r="276" spans="1:12" ht="11.4"/>
    <row r="277" spans="1:12" s="34" customFormat="1" ht="11.4">
      <c r="A277" s="34" t="s">
        <v>532</v>
      </c>
    </row>
    <row r="278" spans="1:12" ht="11.4"/>
    <row r="279" spans="1:12" s="35" customFormat="1" ht="20.100000000000001" customHeight="1">
      <c r="A279" s="412"/>
      <c r="B279" s="249"/>
      <c r="C279" s="86"/>
      <c r="D279" s="250"/>
      <c r="E279" s="430">
        <f>E278</f>
        <v>0</v>
      </c>
      <c r="F279" s="422" t="s">
        <v>515</v>
      </c>
      <c r="G279" s="551"/>
      <c r="H279" s="422" t="s">
        <v>515</v>
      </c>
      <c r="I279" s="317"/>
      <c r="K279" s="317"/>
      <c r="L279" s="317"/>
    </row>
    <row r="280" spans="1:12" s="35" customFormat="1" ht="13.8">
      <c r="A280" s="412"/>
      <c r="B280" s="249"/>
      <c r="C280" s="86"/>
      <c r="D280" s="102"/>
      <c r="E280" s="431"/>
      <c r="F280" s="432"/>
      <c r="G280"/>
      <c r="H280" s="432"/>
      <c r="I280" s="317"/>
      <c r="K280" s="317"/>
      <c r="L280" s="317"/>
    </row>
    <row r="282" spans="1:12" s="34" customFormat="1" ht="11.4">
      <c r="A282" s="34" t="s">
        <v>533</v>
      </c>
    </row>
    <row r="283" spans="1:12" ht="11.4"/>
    <row r="284" spans="1:12" s="35" customFormat="1" ht="20.100000000000001" customHeight="1">
      <c r="A284" s="412"/>
      <c r="B284" s="249"/>
      <c r="C284" s="86"/>
      <c r="D284" s="250"/>
      <c r="E284" s="430">
        <f>E283</f>
        <v>0</v>
      </c>
      <c r="F284" s="422" t="s">
        <v>515</v>
      </c>
      <c r="G284" s="433"/>
      <c r="H284" s="422" t="s">
        <v>515</v>
      </c>
      <c r="I284" s="317"/>
      <c r="K284" s="317"/>
      <c r="L284" s="317"/>
    </row>
    <row r="287" spans="1:12" s="34" customFormat="1" ht="17.100000000000001" customHeight="1">
      <c r="A287" s="34" t="s">
        <v>582</v>
      </c>
    </row>
    <row r="289" spans="1:20" s="255" customFormat="1" ht="409.6">
      <c r="A289" s="769">
        <v>1</v>
      </c>
      <c r="B289" s="319"/>
      <c r="C289" s="319"/>
      <c r="D289" s="319"/>
      <c r="F289" s="469" t="str">
        <f>"2." &amp;mergeValue(A289)</f>
        <v>2.1</v>
      </c>
      <c r="G289" s="554" t="s">
        <v>569</v>
      </c>
      <c r="H289" s="454"/>
      <c r="I289" s="286" t="s">
        <v>676</v>
      </c>
      <c r="J289" s="468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1.2">
      <c r="A290" s="769"/>
      <c r="B290" s="319"/>
      <c r="C290" s="319"/>
      <c r="D290" s="319"/>
      <c r="F290" s="469" t="str">
        <f>"3." &amp;mergeValue(A290)</f>
        <v>3.1</v>
      </c>
      <c r="G290" s="554" t="s">
        <v>570</v>
      </c>
      <c r="H290" s="454"/>
      <c r="I290" s="286" t="s">
        <v>674</v>
      </c>
      <c r="J290" s="468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.6">
      <c r="A291" s="769"/>
      <c r="B291" s="319"/>
      <c r="C291" s="319"/>
      <c r="D291" s="319"/>
      <c r="F291" s="469" t="str">
        <f>"4."&amp;mergeValue(A291)</f>
        <v>4.1</v>
      </c>
      <c r="G291" s="554" t="s">
        <v>571</v>
      </c>
      <c r="H291" s="455" t="s">
        <v>515</v>
      </c>
      <c r="I291" s="286"/>
      <c r="J291" s="468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2.6">
      <c r="A292" s="769"/>
      <c r="B292" s="769">
        <v>1</v>
      </c>
      <c r="C292" s="477"/>
      <c r="D292" s="477"/>
      <c r="F292" s="469" t="str">
        <f>"4."&amp;mergeValue(A292) &amp;"."&amp;mergeValue(B292)</f>
        <v>4.1.1</v>
      </c>
      <c r="G292" s="461" t="s">
        <v>678</v>
      </c>
      <c r="H292" s="454" t="str">
        <f>IF(region_name="","",region_name)</f>
        <v>Республика Башкортостан</v>
      </c>
      <c r="I292" s="286" t="s">
        <v>574</v>
      </c>
      <c r="J292" s="468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216.6">
      <c r="A293" s="769"/>
      <c r="B293" s="769"/>
      <c r="C293" s="769">
        <v>1</v>
      </c>
      <c r="D293" s="477"/>
      <c r="F293" s="469" t="str">
        <f>"4."&amp;mergeValue(A293) &amp;"."&amp;mergeValue(B293)&amp;"."&amp;mergeValue(C293)</f>
        <v>4.1.1.1</v>
      </c>
      <c r="G293" s="476" t="s">
        <v>572</v>
      </c>
      <c r="H293" s="454"/>
      <c r="I293" s="286" t="s">
        <v>575</v>
      </c>
      <c r="J293" s="468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69"/>
      <c r="B294" s="769"/>
      <c r="C294" s="769"/>
      <c r="D294" s="477">
        <v>1</v>
      </c>
      <c r="F294" s="469" t="str">
        <f>"4."&amp;mergeValue(A294) &amp;"."&amp;mergeValue(B294)&amp;"."&amp;mergeValue(C294)&amp;"."&amp;mergeValue(D294)</f>
        <v>4.1.1.1.1</v>
      </c>
      <c r="G294" s="557" t="s">
        <v>573</v>
      </c>
      <c r="H294" s="454"/>
      <c r="I294" s="770" t="s">
        <v>677</v>
      </c>
      <c r="J294" s="468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600000000000001">
      <c r="A295" s="769"/>
      <c r="B295" s="769"/>
      <c r="C295" s="769"/>
      <c r="D295" s="477"/>
      <c r="F295" s="561"/>
      <c r="G295" s="562" t="s">
        <v>4</v>
      </c>
      <c r="H295" s="563"/>
      <c r="I295" s="770"/>
      <c r="J295" s="468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600000000000001">
      <c r="A296" s="769"/>
      <c r="B296" s="769"/>
      <c r="C296" s="477"/>
      <c r="D296" s="477"/>
      <c r="F296" s="473"/>
      <c r="G296" s="162" t="s">
        <v>451</v>
      </c>
      <c r="H296" s="474"/>
      <c r="I296" s="475"/>
      <c r="J296" s="468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600000000000001">
      <c r="A297" s="769"/>
      <c r="B297" s="319"/>
      <c r="C297" s="319"/>
      <c r="D297" s="319"/>
      <c r="F297" s="473"/>
      <c r="G297" s="177" t="s">
        <v>581</v>
      </c>
      <c r="H297" s="474"/>
      <c r="I297" s="475"/>
      <c r="J297" s="468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600000000000001">
      <c r="A298" s="319"/>
      <c r="B298" s="319"/>
      <c r="C298" s="319"/>
      <c r="D298" s="319"/>
      <c r="F298" s="473"/>
      <c r="G298" s="210" t="s">
        <v>580</v>
      </c>
      <c r="H298" s="474"/>
      <c r="I298" s="475"/>
      <c r="J298" s="468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/>
  <mergeCells count="227">
    <mergeCell ref="O114:V114"/>
    <mergeCell ref="O116:V116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S120:S121"/>
    <mergeCell ref="O148:V148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L184:L188"/>
    <mergeCell ref="M184:M188"/>
    <mergeCell ref="F254:F255"/>
    <mergeCell ref="G254:G2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R169:R172"/>
    <mergeCell ref="X169:X170"/>
    <mergeCell ref="O149:V149"/>
    <mergeCell ref="O169:O172"/>
    <mergeCell ref="T169:T171"/>
    <mergeCell ref="O152:V152"/>
    <mergeCell ref="T154:T155"/>
    <mergeCell ref="V169:V171"/>
    <mergeCell ref="N167:AL167"/>
    <mergeCell ref="N168:AL168"/>
    <mergeCell ref="C183:C189"/>
    <mergeCell ref="C168:C174"/>
    <mergeCell ref="E65:E68"/>
    <mergeCell ref="D249:D250"/>
    <mergeCell ref="E249:E250"/>
    <mergeCell ref="D184:D188"/>
    <mergeCell ref="AL184:AL189"/>
    <mergeCell ref="U154:U155"/>
    <mergeCell ref="R137:R138"/>
    <mergeCell ref="R154:R155"/>
    <mergeCell ref="L169:L173"/>
    <mergeCell ref="S154:S155"/>
    <mergeCell ref="X184:X185"/>
    <mergeCell ref="R184:R186"/>
    <mergeCell ref="T184:T186"/>
    <mergeCell ref="W184:W185"/>
    <mergeCell ref="M169:M173"/>
    <mergeCell ref="P184:P187"/>
    <mergeCell ref="Q184:Q187"/>
    <mergeCell ref="V184:V185"/>
    <mergeCell ref="U184:U186"/>
    <mergeCell ref="O184:O187"/>
    <mergeCell ref="O115:V115"/>
    <mergeCell ref="Y98:Y99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E33:E36"/>
    <mergeCell ref="A45:A56"/>
    <mergeCell ref="E49:E52"/>
    <mergeCell ref="B46:B55"/>
    <mergeCell ref="C47:C54"/>
    <mergeCell ref="D48:D53"/>
    <mergeCell ref="A61:A72"/>
    <mergeCell ref="D80:D85"/>
    <mergeCell ref="B62:B71"/>
    <mergeCell ref="C63:C70"/>
    <mergeCell ref="X98:X99"/>
    <mergeCell ref="O64:V64"/>
    <mergeCell ref="O65:V65"/>
    <mergeCell ref="W66:W68"/>
    <mergeCell ref="T66:T67"/>
    <mergeCell ref="O61:V61"/>
    <mergeCell ref="O62:V62"/>
    <mergeCell ref="O63:V63"/>
    <mergeCell ref="U82:U83"/>
    <mergeCell ref="O97:AA97"/>
    <mergeCell ref="U66:U67"/>
    <mergeCell ref="O94:AA94"/>
    <mergeCell ref="R66:R67"/>
    <mergeCell ref="Y82:Y83"/>
    <mergeCell ref="Z82:Z83"/>
    <mergeCell ref="AA82:AA83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W50:W52"/>
    <mergeCell ref="U50:U51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J136:J139"/>
    <mergeCell ref="T137:T138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S184:S186"/>
    <mergeCell ref="AB82:AB83"/>
    <mergeCell ref="O77:AC77"/>
    <mergeCell ref="O78:AC78"/>
    <mergeCell ref="O79:AC79"/>
    <mergeCell ref="O80:AC80"/>
    <mergeCell ref="O81:AC81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AD82:AD84"/>
    <mergeCell ref="W98:W99"/>
    <mergeCell ref="Z100:Z101"/>
    <mergeCell ref="W100:W101"/>
    <mergeCell ref="Y100:Y101"/>
    <mergeCell ref="J98:J102"/>
    <mergeCell ref="Z98:Z99"/>
    <mergeCell ref="T82:T83"/>
    <mergeCell ref="N166:AL166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82 V82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34:U35 U82:U83 Z82:Z83 AB82:AB83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82 AA82:AA83"/>
    <dataValidation allowBlank="1" promptTitle="checkPeriodRange" sqref="V100 V98 Q155 Q138 Q121 Q51 Q35 Q67 Q83 AF185:AK185 AG170:AL170 X83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84:Z88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896"/>
  <sheetViews>
    <sheetView showGridLines="0" zoomScaleNormal="100" workbookViewId="0"/>
  </sheetViews>
  <sheetFormatPr defaultRowHeight="11.4"/>
  <sheetData>
    <row r="1" spans="1:4">
      <c r="A1" t="s">
        <v>2444</v>
      </c>
      <c r="B1" t="s">
        <v>592</v>
      </c>
      <c r="C1" t="s">
        <v>593</v>
      </c>
      <c r="D1" t="s">
        <v>2443</v>
      </c>
    </row>
    <row r="2" spans="1:4">
      <c r="A2">
        <v>1</v>
      </c>
      <c r="B2" t="s">
        <v>720</v>
      </c>
      <c r="C2" t="s">
        <v>720</v>
      </c>
      <c r="D2" t="s">
        <v>721</v>
      </c>
    </row>
    <row r="3" spans="1:4">
      <c r="A3">
        <v>2</v>
      </c>
      <c r="B3" t="s">
        <v>720</v>
      </c>
      <c r="C3" t="s">
        <v>722</v>
      </c>
      <c r="D3" t="s">
        <v>723</v>
      </c>
    </row>
    <row r="4" spans="1:4">
      <c r="A4">
        <v>3</v>
      </c>
      <c r="B4" t="s">
        <v>720</v>
      </c>
      <c r="C4" t="s">
        <v>724</v>
      </c>
      <c r="D4" t="s">
        <v>725</v>
      </c>
    </row>
    <row r="5" spans="1:4">
      <c r="A5">
        <v>4</v>
      </c>
      <c r="B5" t="s">
        <v>720</v>
      </c>
      <c r="C5" t="s">
        <v>726</v>
      </c>
      <c r="D5" t="s">
        <v>727</v>
      </c>
    </row>
    <row r="6" spans="1:4">
      <c r="A6">
        <v>5</v>
      </c>
      <c r="B6" t="s">
        <v>720</v>
      </c>
      <c r="C6" t="s">
        <v>728</v>
      </c>
      <c r="D6" t="s">
        <v>729</v>
      </c>
    </row>
    <row r="7" spans="1:4">
      <c r="A7">
        <v>6</v>
      </c>
      <c r="B7" t="s">
        <v>720</v>
      </c>
      <c r="C7" t="s">
        <v>730</v>
      </c>
      <c r="D7" t="s">
        <v>731</v>
      </c>
    </row>
    <row r="8" spans="1:4">
      <c r="A8">
        <v>7</v>
      </c>
      <c r="B8" t="s">
        <v>720</v>
      </c>
      <c r="C8" t="s">
        <v>732</v>
      </c>
      <c r="D8" t="s">
        <v>733</v>
      </c>
    </row>
    <row r="9" spans="1:4">
      <c r="A9">
        <v>8</v>
      </c>
      <c r="B9" t="s">
        <v>720</v>
      </c>
      <c r="C9" t="s">
        <v>734</v>
      </c>
      <c r="D9" t="s">
        <v>735</v>
      </c>
    </row>
    <row r="10" spans="1:4">
      <c r="A10">
        <v>9</v>
      </c>
      <c r="B10" t="s">
        <v>720</v>
      </c>
      <c r="C10" t="s">
        <v>736</v>
      </c>
      <c r="D10" t="s">
        <v>737</v>
      </c>
    </row>
    <row r="11" spans="1:4">
      <c r="A11">
        <v>10</v>
      </c>
      <c r="B11" t="s">
        <v>720</v>
      </c>
      <c r="C11" t="s">
        <v>738</v>
      </c>
      <c r="D11" t="s">
        <v>739</v>
      </c>
    </row>
    <row r="12" spans="1:4">
      <c r="A12">
        <v>11</v>
      </c>
      <c r="B12" t="s">
        <v>720</v>
      </c>
      <c r="C12" t="s">
        <v>740</v>
      </c>
      <c r="D12" t="s">
        <v>741</v>
      </c>
    </row>
    <row r="13" spans="1:4">
      <c r="A13">
        <v>12</v>
      </c>
      <c r="B13" t="s">
        <v>720</v>
      </c>
      <c r="C13" t="s">
        <v>742</v>
      </c>
      <c r="D13" t="s">
        <v>743</v>
      </c>
    </row>
    <row r="14" spans="1:4">
      <c r="A14">
        <v>13</v>
      </c>
      <c r="B14" t="s">
        <v>720</v>
      </c>
      <c r="C14" t="s">
        <v>744</v>
      </c>
      <c r="D14" t="s">
        <v>745</v>
      </c>
    </row>
    <row r="15" spans="1:4">
      <c r="A15">
        <v>14</v>
      </c>
      <c r="B15" t="s">
        <v>720</v>
      </c>
      <c r="C15" t="s">
        <v>746</v>
      </c>
      <c r="D15" t="s">
        <v>747</v>
      </c>
    </row>
    <row r="16" spans="1:4">
      <c r="A16">
        <v>15</v>
      </c>
      <c r="B16" t="s">
        <v>720</v>
      </c>
      <c r="C16" t="s">
        <v>748</v>
      </c>
      <c r="D16" t="s">
        <v>749</v>
      </c>
    </row>
    <row r="17" spans="1:4">
      <c r="A17">
        <v>16</v>
      </c>
      <c r="B17" t="s">
        <v>720</v>
      </c>
      <c r="C17" t="s">
        <v>750</v>
      </c>
      <c r="D17" t="s">
        <v>751</v>
      </c>
    </row>
    <row r="18" spans="1:4">
      <c r="A18">
        <v>17</v>
      </c>
      <c r="B18" t="s">
        <v>752</v>
      </c>
      <c r="C18" t="s">
        <v>754</v>
      </c>
      <c r="D18" t="s">
        <v>755</v>
      </c>
    </row>
    <row r="19" spans="1:4">
      <c r="A19">
        <v>18</v>
      </c>
      <c r="B19" t="s">
        <v>752</v>
      </c>
      <c r="C19" t="s">
        <v>756</v>
      </c>
      <c r="D19" t="s">
        <v>757</v>
      </c>
    </row>
    <row r="20" spans="1:4">
      <c r="A20">
        <v>19</v>
      </c>
      <c r="B20" t="s">
        <v>752</v>
      </c>
      <c r="C20" t="s">
        <v>752</v>
      </c>
      <c r="D20" t="s">
        <v>753</v>
      </c>
    </row>
    <row r="21" spans="1:4">
      <c r="A21">
        <v>20</v>
      </c>
      <c r="B21" t="s">
        <v>752</v>
      </c>
      <c r="C21" t="s">
        <v>758</v>
      </c>
      <c r="D21" t="s">
        <v>759</v>
      </c>
    </row>
    <row r="22" spans="1:4">
      <c r="A22">
        <v>21</v>
      </c>
      <c r="B22" t="s">
        <v>752</v>
      </c>
      <c r="C22" t="s">
        <v>760</v>
      </c>
      <c r="D22" t="s">
        <v>761</v>
      </c>
    </row>
    <row r="23" spans="1:4">
      <c r="A23">
        <v>22</v>
      </c>
      <c r="B23" t="s">
        <v>752</v>
      </c>
      <c r="C23" t="s">
        <v>762</v>
      </c>
      <c r="D23" t="s">
        <v>763</v>
      </c>
    </row>
    <row r="24" spans="1:4">
      <c r="A24">
        <v>23</v>
      </c>
      <c r="B24" t="s">
        <v>752</v>
      </c>
      <c r="C24" t="s">
        <v>764</v>
      </c>
      <c r="D24" t="s">
        <v>765</v>
      </c>
    </row>
    <row r="25" spans="1:4">
      <c r="A25">
        <v>24</v>
      </c>
      <c r="B25" t="s">
        <v>752</v>
      </c>
      <c r="C25" t="s">
        <v>766</v>
      </c>
      <c r="D25" t="s">
        <v>767</v>
      </c>
    </row>
    <row r="26" spans="1:4">
      <c r="A26">
        <v>25</v>
      </c>
      <c r="B26" t="s">
        <v>752</v>
      </c>
      <c r="C26" t="s">
        <v>768</v>
      </c>
      <c r="D26" t="s">
        <v>769</v>
      </c>
    </row>
    <row r="27" spans="1:4">
      <c r="A27">
        <v>26</v>
      </c>
      <c r="B27" t="s">
        <v>752</v>
      </c>
      <c r="C27" t="s">
        <v>770</v>
      </c>
      <c r="D27" t="s">
        <v>771</v>
      </c>
    </row>
    <row r="28" spans="1:4">
      <c r="A28">
        <v>27</v>
      </c>
      <c r="B28" t="s">
        <v>752</v>
      </c>
      <c r="C28" t="s">
        <v>772</v>
      </c>
      <c r="D28" t="s">
        <v>773</v>
      </c>
    </row>
    <row r="29" spans="1:4">
      <c r="A29">
        <v>28</v>
      </c>
      <c r="B29" t="s">
        <v>752</v>
      </c>
      <c r="C29" t="s">
        <v>774</v>
      </c>
      <c r="D29" t="s">
        <v>775</v>
      </c>
    </row>
    <row r="30" spans="1:4">
      <c r="A30">
        <v>29</v>
      </c>
      <c r="B30" t="s">
        <v>752</v>
      </c>
      <c r="C30" t="s">
        <v>776</v>
      </c>
      <c r="D30" t="s">
        <v>777</v>
      </c>
    </row>
    <row r="31" spans="1:4">
      <c r="A31">
        <v>30</v>
      </c>
      <c r="B31" t="s">
        <v>752</v>
      </c>
      <c r="C31" t="s">
        <v>778</v>
      </c>
      <c r="D31" t="s">
        <v>779</v>
      </c>
    </row>
    <row r="32" spans="1:4">
      <c r="A32">
        <v>31</v>
      </c>
      <c r="B32" t="s">
        <v>752</v>
      </c>
      <c r="C32" t="s">
        <v>780</v>
      </c>
      <c r="D32" t="s">
        <v>781</v>
      </c>
    </row>
    <row r="33" spans="1:4">
      <c r="A33">
        <v>32</v>
      </c>
      <c r="B33" t="s">
        <v>752</v>
      </c>
      <c r="C33" t="s">
        <v>782</v>
      </c>
      <c r="D33" t="s">
        <v>783</v>
      </c>
    </row>
    <row r="34" spans="1:4">
      <c r="A34">
        <v>33</v>
      </c>
      <c r="B34" t="s">
        <v>752</v>
      </c>
      <c r="C34" t="s">
        <v>784</v>
      </c>
      <c r="D34" t="s">
        <v>785</v>
      </c>
    </row>
    <row r="35" spans="1:4">
      <c r="A35">
        <v>34</v>
      </c>
      <c r="B35" t="s">
        <v>752</v>
      </c>
      <c r="C35" t="s">
        <v>786</v>
      </c>
      <c r="D35" t="s">
        <v>787</v>
      </c>
    </row>
    <row r="36" spans="1:4">
      <c r="A36">
        <v>35</v>
      </c>
      <c r="B36" t="s">
        <v>752</v>
      </c>
      <c r="C36" t="s">
        <v>788</v>
      </c>
      <c r="D36" t="s">
        <v>789</v>
      </c>
    </row>
    <row r="37" spans="1:4">
      <c r="A37">
        <v>36</v>
      </c>
      <c r="B37" t="s">
        <v>752</v>
      </c>
      <c r="C37" t="s">
        <v>790</v>
      </c>
      <c r="D37" t="s">
        <v>791</v>
      </c>
    </row>
    <row r="38" spans="1:4">
      <c r="A38">
        <v>37</v>
      </c>
      <c r="B38" t="s">
        <v>752</v>
      </c>
      <c r="C38" t="s">
        <v>792</v>
      </c>
      <c r="D38" t="s">
        <v>793</v>
      </c>
    </row>
    <row r="39" spans="1:4">
      <c r="A39">
        <v>38</v>
      </c>
      <c r="B39" t="s">
        <v>794</v>
      </c>
      <c r="C39" t="s">
        <v>796</v>
      </c>
      <c r="D39" t="s">
        <v>797</v>
      </c>
    </row>
    <row r="40" spans="1:4">
      <c r="A40">
        <v>39</v>
      </c>
      <c r="B40" t="s">
        <v>794</v>
      </c>
      <c r="C40" t="s">
        <v>798</v>
      </c>
      <c r="D40" t="s">
        <v>799</v>
      </c>
    </row>
    <row r="41" spans="1:4">
      <c r="A41">
        <v>40</v>
      </c>
      <c r="B41" t="s">
        <v>794</v>
      </c>
      <c r="C41" t="s">
        <v>794</v>
      </c>
      <c r="D41" t="s">
        <v>795</v>
      </c>
    </row>
    <row r="42" spans="1:4">
      <c r="A42">
        <v>41</v>
      </c>
      <c r="B42" t="s">
        <v>794</v>
      </c>
      <c r="C42" t="s">
        <v>800</v>
      </c>
      <c r="D42" t="s">
        <v>801</v>
      </c>
    </row>
    <row r="43" spans="1:4">
      <c r="A43">
        <v>42</v>
      </c>
      <c r="B43" t="s">
        <v>794</v>
      </c>
      <c r="C43" t="s">
        <v>802</v>
      </c>
      <c r="D43" t="s">
        <v>803</v>
      </c>
    </row>
    <row r="44" spans="1:4">
      <c r="A44">
        <v>43</v>
      </c>
      <c r="B44" t="s">
        <v>794</v>
      </c>
      <c r="C44" t="s">
        <v>804</v>
      </c>
      <c r="D44" t="s">
        <v>805</v>
      </c>
    </row>
    <row r="45" spans="1:4">
      <c r="A45">
        <v>44</v>
      </c>
      <c r="B45" t="s">
        <v>794</v>
      </c>
      <c r="C45" t="s">
        <v>806</v>
      </c>
      <c r="D45" t="s">
        <v>807</v>
      </c>
    </row>
    <row r="46" spans="1:4">
      <c r="A46">
        <v>45</v>
      </c>
      <c r="B46" t="s">
        <v>794</v>
      </c>
      <c r="C46" t="s">
        <v>808</v>
      </c>
      <c r="D46" t="s">
        <v>809</v>
      </c>
    </row>
    <row r="47" spans="1:4">
      <c r="A47">
        <v>46</v>
      </c>
      <c r="B47" t="s">
        <v>794</v>
      </c>
      <c r="C47" t="s">
        <v>810</v>
      </c>
      <c r="D47" t="s">
        <v>811</v>
      </c>
    </row>
    <row r="48" spans="1:4">
      <c r="A48">
        <v>47</v>
      </c>
      <c r="B48" t="s">
        <v>794</v>
      </c>
      <c r="C48" t="s">
        <v>812</v>
      </c>
      <c r="D48" t="s">
        <v>813</v>
      </c>
    </row>
    <row r="49" spans="1:4">
      <c r="A49">
        <v>48</v>
      </c>
      <c r="B49" t="s">
        <v>794</v>
      </c>
      <c r="C49" t="s">
        <v>814</v>
      </c>
      <c r="D49" t="s">
        <v>815</v>
      </c>
    </row>
    <row r="50" spans="1:4">
      <c r="A50">
        <v>49</v>
      </c>
      <c r="B50" t="s">
        <v>794</v>
      </c>
      <c r="C50" t="s">
        <v>816</v>
      </c>
      <c r="D50" t="s">
        <v>817</v>
      </c>
    </row>
    <row r="51" spans="1:4">
      <c r="A51">
        <v>50</v>
      </c>
      <c r="B51" t="s">
        <v>794</v>
      </c>
      <c r="C51" t="s">
        <v>818</v>
      </c>
      <c r="D51" t="s">
        <v>819</v>
      </c>
    </row>
    <row r="52" spans="1:4">
      <c r="A52">
        <v>51</v>
      </c>
      <c r="B52" t="s">
        <v>820</v>
      </c>
      <c r="C52" t="s">
        <v>822</v>
      </c>
      <c r="D52" t="s">
        <v>823</v>
      </c>
    </row>
    <row r="53" spans="1:4">
      <c r="A53">
        <v>52</v>
      </c>
      <c r="B53" t="s">
        <v>820</v>
      </c>
      <c r="C53" t="s">
        <v>820</v>
      </c>
      <c r="D53" t="s">
        <v>821</v>
      </c>
    </row>
    <row r="54" spans="1:4">
      <c r="A54">
        <v>53</v>
      </c>
      <c r="B54" t="s">
        <v>820</v>
      </c>
      <c r="C54" t="s">
        <v>824</v>
      </c>
      <c r="D54" t="s">
        <v>825</v>
      </c>
    </row>
    <row r="55" spans="1:4">
      <c r="A55">
        <v>54</v>
      </c>
      <c r="B55" t="s">
        <v>820</v>
      </c>
      <c r="C55" t="s">
        <v>826</v>
      </c>
      <c r="D55" t="s">
        <v>827</v>
      </c>
    </row>
    <row r="56" spans="1:4">
      <c r="A56">
        <v>55</v>
      </c>
      <c r="B56" t="s">
        <v>820</v>
      </c>
      <c r="C56" t="s">
        <v>828</v>
      </c>
      <c r="D56" t="s">
        <v>829</v>
      </c>
    </row>
    <row r="57" spans="1:4">
      <c r="A57">
        <v>56</v>
      </c>
      <c r="B57" t="s">
        <v>820</v>
      </c>
      <c r="C57" t="s">
        <v>830</v>
      </c>
      <c r="D57" t="s">
        <v>831</v>
      </c>
    </row>
    <row r="58" spans="1:4">
      <c r="A58">
        <v>57</v>
      </c>
      <c r="B58" t="s">
        <v>820</v>
      </c>
      <c r="C58" t="s">
        <v>832</v>
      </c>
      <c r="D58" t="s">
        <v>833</v>
      </c>
    </row>
    <row r="59" spans="1:4">
      <c r="A59">
        <v>58</v>
      </c>
      <c r="B59" t="s">
        <v>820</v>
      </c>
      <c r="C59" t="s">
        <v>834</v>
      </c>
      <c r="D59" t="s">
        <v>835</v>
      </c>
    </row>
    <row r="60" spans="1:4">
      <c r="A60">
        <v>59</v>
      </c>
      <c r="B60" t="s">
        <v>820</v>
      </c>
      <c r="C60" t="s">
        <v>836</v>
      </c>
      <c r="D60" t="s">
        <v>837</v>
      </c>
    </row>
    <row r="61" spans="1:4">
      <c r="A61">
        <v>60</v>
      </c>
      <c r="B61" t="s">
        <v>820</v>
      </c>
      <c r="C61" t="s">
        <v>838</v>
      </c>
      <c r="D61" t="s">
        <v>839</v>
      </c>
    </row>
    <row r="62" spans="1:4">
      <c r="A62">
        <v>61</v>
      </c>
      <c r="B62" t="s">
        <v>820</v>
      </c>
      <c r="C62" t="s">
        <v>840</v>
      </c>
      <c r="D62" t="s">
        <v>841</v>
      </c>
    </row>
    <row r="63" spans="1:4">
      <c r="A63">
        <v>62</v>
      </c>
      <c r="B63" t="s">
        <v>820</v>
      </c>
      <c r="C63" t="s">
        <v>842</v>
      </c>
      <c r="D63" t="s">
        <v>843</v>
      </c>
    </row>
    <row r="64" spans="1:4">
      <c r="A64">
        <v>63</v>
      </c>
      <c r="B64" t="s">
        <v>820</v>
      </c>
      <c r="C64" t="s">
        <v>844</v>
      </c>
      <c r="D64" t="s">
        <v>845</v>
      </c>
    </row>
    <row r="65" spans="1:4">
      <c r="A65">
        <v>64</v>
      </c>
      <c r="B65" t="s">
        <v>820</v>
      </c>
      <c r="C65" t="s">
        <v>846</v>
      </c>
      <c r="D65" t="s">
        <v>847</v>
      </c>
    </row>
    <row r="66" spans="1:4">
      <c r="A66">
        <v>65</v>
      </c>
      <c r="B66" t="s">
        <v>820</v>
      </c>
      <c r="C66" t="s">
        <v>848</v>
      </c>
      <c r="D66" t="s">
        <v>849</v>
      </c>
    </row>
    <row r="67" spans="1:4">
      <c r="A67">
        <v>66</v>
      </c>
      <c r="B67" t="s">
        <v>820</v>
      </c>
      <c r="C67" t="s">
        <v>850</v>
      </c>
      <c r="D67" t="s">
        <v>851</v>
      </c>
    </row>
    <row r="68" spans="1:4">
      <c r="A68">
        <v>67</v>
      </c>
      <c r="B68" t="s">
        <v>852</v>
      </c>
      <c r="C68" t="s">
        <v>852</v>
      </c>
      <c r="D68" t="s">
        <v>853</v>
      </c>
    </row>
    <row r="69" spans="1:4">
      <c r="A69">
        <v>68</v>
      </c>
      <c r="B69" t="s">
        <v>852</v>
      </c>
      <c r="C69" t="s">
        <v>854</v>
      </c>
      <c r="D69" t="s">
        <v>855</v>
      </c>
    </row>
    <row r="70" spans="1:4">
      <c r="A70">
        <v>69</v>
      </c>
      <c r="B70" t="s">
        <v>852</v>
      </c>
      <c r="C70" t="s">
        <v>856</v>
      </c>
      <c r="D70" t="s">
        <v>857</v>
      </c>
    </row>
    <row r="71" spans="1:4">
      <c r="A71">
        <v>70</v>
      </c>
      <c r="B71" t="s">
        <v>852</v>
      </c>
      <c r="C71" t="s">
        <v>858</v>
      </c>
      <c r="D71" t="s">
        <v>859</v>
      </c>
    </row>
    <row r="72" spans="1:4">
      <c r="A72">
        <v>71</v>
      </c>
      <c r="B72" t="s">
        <v>852</v>
      </c>
      <c r="C72" t="s">
        <v>764</v>
      </c>
      <c r="D72" t="s">
        <v>860</v>
      </c>
    </row>
    <row r="73" spans="1:4">
      <c r="A73">
        <v>72</v>
      </c>
      <c r="B73" t="s">
        <v>852</v>
      </c>
      <c r="C73" t="s">
        <v>861</v>
      </c>
      <c r="D73" t="s">
        <v>862</v>
      </c>
    </row>
    <row r="74" spans="1:4">
      <c r="A74">
        <v>73</v>
      </c>
      <c r="B74" t="s">
        <v>852</v>
      </c>
      <c r="C74" t="s">
        <v>863</v>
      </c>
      <c r="D74" t="s">
        <v>864</v>
      </c>
    </row>
    <row r="75" spans="1:4">
      <c r="A75">
        <v>74</v>
      </c>
      <c r="B75" t="s">
        <v>852</v>
      </c>
      <c r="C75" t="s">
        <v>865</v>
      </c>
      <c r="D75" t="s">
        <v>866</v>
      </c>
    </row>
    <row r="76" spans="1:4">
      <c r="A76">
        <v>75</v>
      </c>
      <c r="B76" t="s">
        <v>852</v>
      </c>
      <c r="C76" t="s">
        <v>867</v>
      </c>
      <c r="D76" t="s">
        <v>868</v>
      </c>
    </row>
    <row r="77" spans="1:4">
      <c r="A77">
        <v>76</v>
      </c>
      <c r="B77" t="s">
        <v>852</v>
      </c>
      <c r="C77" t="s">
        <v>869</v>
      </c>
      <c r="D77" t="s">
        <v>870</v>
      </c>
    </row>
    <row r="78" spans="1:4">
      <c r="A78">
        <v>77</v>
      </c>
      <c r="B78" t="s">
        <v>852</v>
      </c>
      <c r="C78" t="s">
        <v>871</v>
      </c>
      <c r="D78" t="s">
        <v>872</v>
      </c>
    </row>
    <row r="79" spans="1:4">
      <c r="A79">
        <v>78</v>
      </c>
      <c r="B79" t="s">
        <v>852</v>
      </c>
      <c r="C79" t="s">
        <v>873</v>
      </c>
      <c r="D79" t="s">
        <v>874</v>
      </c>
    </row>
    <row r="80" spans="1:4">
      <c r="A80">
        <v>79</v>
      </c>
      <c r="B80" t="s">
        <v>852</v>
      </c>
      <c r="C80" t="s">
        <v>875</v>
      </c>
      <c r="D80" t="s">
        <v>876</v>
      </c>
    </row>
    <row r="81" spans="1:4">
      <c r="A81">
        <v>80</v>
      </c>
      <c r="B81" t="s">
        <v>852</v>
      </c>
      <c r="C81" t="s">
        <v>877</v>
      </c>
      <c r="D81" t="s">
        <v>878</v>
      </c>
    </row>
    <row r="82" spans="1:4">
      <c r="A82">
        <v>81</v>
      </c>
      <c r="B82" t="s">
        <v>852</v>
      </c>
      <c r="C82" t="s">
        <v>879</v>
      </c>
      <c r="D82" t="s">
        <v>880</v>
      </c>
    </row>
    <row r="83" spans="1:4">
      <c r="A83">
        <v>82</v>
      </c>
      <c r="B83" t="s">
        <v>852</v>
      </c>
      <c r="C83" t="s">
        <v>881</v>
      </c>
      <c r="D83" t="s">
        <v>882</v>
      </c>
    </row>
    <row r="84" spans="1:4">
      <c r="A84">
        <v>83</v>
      </c>
      <c r="B84" t="s">
        <v>852</v>
      </c>
      <c r="C84" t="s">
        <v>883</v>
      </c>
      <c r="D84" t="s">
        <v>884</v>
      </c>
    </row>
    <row r="85" spans="1:4">
      <c r="A85">
        <v>84</v>
      </c>
      <c r="B85" t="s">
        <v>852</v>
      </c>
      <c r="C85" t="s">
        <v>885</v>
      </c>
      <c r="D85" t="s">
        <v>886</v>
      </c>
    </row>
    <row r="86" spans="1:4">
      <c r="A86">
        <v>85</v>
      </c>
      <c r="B86" t="s">
        <v>852</v>
      </c>
      <c r="C86" t="s">
        <v>887</v>
      </c>
      <c r="D86" t="s">
        <v>888</v>
      </c>
    </row>
    <row r="87" spans="1:4">
      <c r="A87">
        <v>86</v>
      </c>
      <c r="B87" t="s">
        <v>852</v>
      </c>
      <c r="C87" t="s">
        <v>889</v>
      </c>
      <c r="D87" t="s">
        <v>890</v>
      </c>
    </row>
    <row r="88" spans="1:4">
      <c r="A88">
        <v>87</v>
      </c>
      <c r="B88" t="s">
        <v>852</v>
      </c>
      <c r="C88" t="s">
        <v>891</v>
      </c>
      <c r="D88" t="s">
        <v>892</v>
      </c>
    </row>
    <row r="89" spans="1:4">
      <c r="A89">
        <v>88</v>
      </c>
      <c r="B89" t="s">
        <v>852</v>
      </c>
      <c r="C89" t="s">
        <v>893</v>
      </c>
      <c r="D89" t="s">
        <v>894</v>
      </c>
    </row>
    <row r="90" spans="1:4">
      <c r="A90">
        <v>89</v>
      </c>
      <c r="B90" t="s">
        <v>895</v>
      </c>
      <c r="C90" t="s">
        <v>897</v>
      </c>
      <c r="D90" t="s">
        <v>898</v>
      </c>
    </row>
    <row r="91" spans="1:4">
      <c r="A91">
        <v>90</v>
      </c>
      <c r="B91" t="s">
        <v>895</v>
      </c>
      <c r="C91" t="s">
        <v>899</v>
      </c>
      <c r="D91" t="s">
        <v>900</v>
      </c>
    </row>
    <row r="92" spans="1:4">
      <c r="A92">
        <v>91</v>
      </c>
      <c r="B92" t="s">
        <v>895</v>
      </c>
      <c r="C92" t="s">
        <v>901</v>
      </c>
      <c r="D92" t="s">
        <v>902</v>
      </c>
    </row>
    <row r="93" spans="1:4">
      <c r="A93">
        <v>92</v>
      </c>
      <c r="B93" t="s">
        <v>895</v>
      </c>
      <c r="C93" t="s">
        <v>895</v>
      </c>
      <c r="D93" t="s">
        <v>896</v>
      </c>
    </row>
    <row r="94" spans="1:4">
      <c r="A94">
        <v>93</v>
      </c>
      <c r="B94" t="s">
        <v>895</v>
      </c>
      <c r="C94" t="s">
        <v>903</v>
      </c>
      <c r="D94" t="s">
        <v>904</v>
      </c>
    </row>
    <row r="95" spans="1:4">
      <c r="A95">
        <v>94</v>
      </c>
      <c r="B95" t="s">
        <v>895</v>
      </c>
      <c r="C95" t="s">
        <v>905</v>
      </c>
      <c r="D95" t="s">
        <v>906</v>
      </c>
    </row>
    <row r="96" spans="1:4">
      <c r="A96">
        <v>95</v>
      </c>
      <c r="B96" t="s">
        <v>895</v>
      </c>
      <c r="C96" t="s">
        <v>907</v>
      </c>
      <c r="D96" t="s">
        <v>908</v>
      </c>
    </row>
    <row r="97" spans="1:4">
      <c r="A97">
        <v>96</v>
      </c>
      <c r="B97" t="s">
        <v>895</v>
      </c>
      <c r="C97" t="s">
        <v>909</v>
      </c>
      <c r="D97" t="s">
        <v>910</v>
      </c>
    </row>
    <row r="98" spans="1:4">
      <c r="A98">
        <v>97</v>
      </c>
      <c r="B98" t="s">
        <v>895</v>
      </c>
      <c r="C98" t="s">
        <v>911</v>
      </c>
      <c r="D98" t="s">
        <v>912</v>
      </c>
    </row>
    <row r="99" spans="1:4">
      <c r="A99">
        <v>98</v>
      </c>
      <c r="B99" t="s">
        <v>895</v>
      </c>
      <c r="C99" t="s">
        <v>913</v>
      </c>
      <c r="D99" t="s">
        <v>914</v>
      </c>
    </row>
    <row r="100" spans="1:4">
      <c r="A100">
        <v>99</v>
      </c>
      <c r="B100" t="s">
        <v>895</v>
      </c>
      <c r="C100" t="s">
        <v>915</v>
      </c>
      <c r="D100" t="s">
        <v>916</v>
      </c>
    </row>
    <row r="101" spans="1:4">
      <c r="A101">
        <v>100</v>
      </c>
      <c r="B101" t="s">
        <v>895</v>
      </c>
      <c r="C101" t="s">
        <v>917</v>
      </c>
      <c r="D101" t="s">
        <v>918</v>
      </c>
    </row>
    <row r="102" spans="1:4">
      <c r="A102">
        <v>101</v>
      </c>
      <c r="B102" t="s">
        <v>895</v>
      </c>
      <c r="C102" t="s">
        <v>919</v>
      </c>
      <c r="D102" t="s">
        <v>920</v>
      </c>
    </row>
    <row r="103" spans="1:4">
      <c r="A103">
        <v>102</v>
      </c>
      <c r="B103" t="s">
        <v>895</v>
      </c>
      <c r="C103" t="s">
        <v>921</v>
      </c>
      <c r="D103" t="s">
        <v>922</v>
      </c>
    </row>
    <row r="104" spans="1:4">
      <c r="A104">
        <v>103</v>
      </c>
      <c r="B104" t="s">
        <v>895</v>
      </c>
      <c r="C104" t="s">
        <v>923</v>
      </c>
      <c r="D104" t="s">
        <v>924</v>
      </c>
    </row>
    <row r="105" spans="1:4">
      <c r="A105">
        <v>104</v>
      </c>
      <c r="B105" t="s">
        <v>895</v>
      </c>
      <c r="C105" t="s">
        <v>925</v>
      </c>
      <c r="D105" t="s">
        <v>926</v>
      </c>
    </row>
    <row r="106" spans="1:4">
      <c r="A106">
        <v>105</v>
      </c>
      <c r="B106" t="s">
        <v>895</v>
      </c>
      <c r="C106" t="s">
        <v>927</v>
      </c>
      <c r="D106" t="s">
        <v>928</v>
      </c>
    </row>
    <row r="107" spans="1:4">
      <c r="A107">
        <v>106</v>
      </c>
      <c r="B107" t="s">
        <v>895</v>
      </c>
      <c r="C107" t="s">
        <v>929</v>
      </c>
      <c r="D107" t="s">
        <v>930</v>
      </c>
    </row>
    <row r="108" spans="1:4">
      <c r="A108">
        <v>107</v>
      </c>
      <c r="B108" t="s">
        <v>895</v>
      </c>
      <c r="C108" t="s">
        <v>931</v>
      </c>
      <c r="D108" t="s">
        <v>932</v>
      </c>
    </row>
    <row r="109" spans="1:4">
      <c r="A109">
        <v>108</v>
      </c>
      <c r="B109" t="s">
        <v>895</v>
      </c>
      <c r="C109" t="s">
        <v>933</v>
      </c>
      <c r="D109" t="s">
        <v>934</v>
      </c>
    </row>
    <row r="110" spans="1:4">
      <c r="A110">
        <v>109</v>
      </c>
      <c r="B110" t="s">
        <v>895</v>
      </c>
      <c r="C110" t="s">
        <v>935</v>
      </c>
      <c r="D110" t="s">
        <v>936</v>
      </c>
    </row>
    <row r="111" spans="1:4">
      <c r="A111">
        <v>110</v>
      </c>
      <c r="B111" t="s">
        <v>895</v>
      </c>
      <c r="C111" t="s">
        <v>937</v>
      </c>
      <c r="D111" t="s">
        <v>938</v>
      </c>
    </row>
    <row r="112" spans="1:4">
      <c r="A112">
        <v>111</v>
      </c>
      <c r="B112" t="s">
        <v>895</v>
      </c>
      <c r="C112" t="s">
        <v>939</v>
      </c>
      <c r="D112" t="s">
        <v>940</v>
      </c>
    </row>
    <row r="113" spans="1:4">
      <c r="A113">
        <v>112</v>
      </c>
      <c r="B113" t="s">
        <v>895</v>
      </c>
      <c r="C113" t="s">
        <v>941</v>
      </c>
      <c r="D113" t="s">
        <v>942</v>
      </c>
    </row>
    <row r="114" spans="1:4">
      <c r="A114">
        <v>113</v>
      </c>
      <c r="B114" t="s">
        <v>943</v>
      </c>
      <c r="C114" t="s">
        <v>945</v>
      </c>
      <c r="D114" t="s">
        <v>946</v>
      </c>
    </row>
    <row r="115" spans="1:4">
      <c r="A115">
        <v>114</v>
      </c>
      <c r="B115" t="s">
        <v>943</v>
      </c>
      <c r="C115" t="s">
        <v>943</v>
      </c>
      <c r="D115" t="s">
        <v>944</v>
      </c>
    </row>
    <row r="116" spans="1:4">
      <c r="A116">
        <v>115</v>
      </c>
      <c r="B116" t="s">
        <v>943</v>
      </c>
      <c r="C116" t="s">
        <v>947</v>
      </c>
      <c r="D116" t="s">
        <v>948</v>
      </c>
    </row>
    <row r="117" spans="1:4">
      <c r="A117">
        <v>116</v>
      </c>
      <c r="B117" t="s">
        <v>943</v>
      </c>
      <c r="C117" t="s">
        <v>949</v>
      </c>
      <c r="D117" t="s">
        <v>950</v>
      </c>
    </row>
    <row r="118" spans="1:4">
      <c r="A118">
        <v>117</v>
      </c>
      <c r="B118" t="s">
        <v>943</v>
      </c>
      <c r="C118" t="s">
        <v>951</v>
      </c>
      <c r="D118" t="s">
        <v>952</v>
      </c>
    </row>
    <row r="119" spans="1:4">
      <c r="A119">
        <v>118</v>
      </c>
      <c r="B119" t="s">
        <v>943</v>
      </c>
      <c r="C119" t="s">
        <v>953</v>
      </c>
      <c r="D119" t="s">
        <v>954</v>
      </c>
    </row>
    <row r="120" spans="1:4">
      <c r="A120">
        <v>119</v>
      </c>
      <c r="B120" t="s">
        <v>943</v>
      </c>
      <c r="C120" t="s">
        <v>955</v>
      </c>
      <c r="D120" t="s">
        <v>956</v>
      </c>
    </row>
    <row r="121" spans="1:4">
      <c r="A121">
        <v>120</v>
      </c>
      <c r="B121" t="s">
        <v>943</v>
      </c>
      <c r="C121" t="s">
        <v>957</v>
      </c>
      <c r="D121" t="s">
        <v>958</v>
      </c>
    </row>
    <row r="122" spans="1:4">
      <c r="A122">
        <v>121</v>
      </c>
      <c r="B122" t="s">
        <v>943</v>
      </c>
      <c r="C122" t="s">
        <v>869</v>
      </c>
      <c r="D122" t="s">
        <v>959</v>
      </c>
    </row>
    <row r="123" spans="1:4">
      <c r="A123">
        <v>122</v>
      </c>
      <c r="B123" t="s">
        <v>943</v>
      </c>
      <c r="C123" t="s">
        <v>960</v>
      </c>
      <c r="D123" t="s">
        <v>961</v>
      </c>
    </row>
    <row r="124" spans="1:4">
      <c r="A124">
        <v>123</v>
      </c>
      <c r="B124" t="s">
        <v>943</v>
      </c>
      <c r="C124" t="s">
        <v>962</v>
      </c>
      <c r="D124" t="s">
        <v>963</v>
      </c>
    </row>
    <row r="125" spans="1:4">
      <c r="A125">
        <v>124</v>
      </c>
      <c r="B125" t="s">
        <v>943</v>
      </c>
      <c r="C125" t="s">
        <v>964</v>
      </c>
      <c r="D125" t="s">
        <v>965</v>
      </c>
    </row>
    <row r="126" spans="1:4">
      <c r="A126">
        <v>125</v>
      </c>
      <c r="B126" t="s">
        <v>943</v>
      </c>
      <c r="C126" t="s">
        <v>966</v>
      </c>
      <c r="D126" t="s">
        <v>967</v>
      </c>
    </row>
    <row r="127" spans="1:4">
      <c r="A127">
        <v>126</v>
      </c>
      <c r="B127" t="s">
        <v>943</v>
      </c>
      <c r="C127" t="s">
        <v>968</v>
      </c>
      <c r="D127" t="s">
        <v>969</v>
      </c>
    </row>
    <row r="128" spans="1:4">
      <c r="A128">
        <v>127</v>
      </c>
      <c r="B128" t="s">
        <v>943</v>
      </c>
      <c r="C128" t="s">
        <v>970</v>
      </c>
      <c r="D128" t="s">
        <v>971</v>
      </c>
    </row>
    <row r="129" spans="1:4">
      <c r="A129">
        <v>128</v>
      </c>
      <c r="B129" t="s">
        <v>943</v>
      </c>
      <c r="C129" t="s">
        <v>972</v>
      </c>
      <c r="D129" t="s">
        <v>973</v>
      </c>
    </row>
    <row r="130" spans="1:4">
      <c r="A130">
        <v>129</v>
      </c>
      <c r="B130" t="s">
        <v>943</v>
      </c>
      <c r="C130" t="s">
        <v>974</v>
      </c>
      <c r="D130" t="s">
        <v>975</v>
      </c>
    </row>
    <row r="131" spans="1:4">
      <c r="A131">
        <v>130</v>
      </c>
      <c r="B131" t="s">
        <v>943</v>
      </c>
      <c r="C131" t="s">
        <v>976</v>
      </c>
      <c r="D131" t="s">
        <v>977</v>
      </c>
    </row>
    <row r="132" spans="1:4">
      <c r="A132">
        <v>131</v>
      </c>
      <c r="B132" t="s">
        <v>978</v>
      </c>
      <c r="C132" t="s">
        <v>978</v>
      </c>
      <c r="D132" t="s">
        <v>979</v>
      </c>
    </row>
    <row r="133" spans="1:4">
      <c r="A133">
        <v>132</v>
      </c>
      <c r="B133" t="s">
        <v>978</v>
      </c>
      <c r="C133" t="s">
        <v>980</v>
      </c>
      <c r="D133" t="s">
        <v>981</v>
      </c>
    </row>
    <row r="134" spans="1:4">
      <c r="A134">
        <v>133</v>
      </c>
      <c r="B134" t="s">
        <v>978</v>
      </c>
      <c r="C134" t="s">
        <v>982</v>
      </c>
      <c r="D134" t="s">
        <v>983</v>
      </c>
    </row>
    <row r="135" spans="1:4">
      <c r="A135">
        <v>134</v>
      </c>
      <c r="B135" t="s">
        <v>978</v>
      </c>
      <c r="C135" t="s">
        <v>984</v>
      </c>
      <c r="D135" t="s">
        <v>985</v>
      </c>
    </row>
    <row r="136" spans="1:4">
      <c r="A136">
        <v>135</v>
      </c>
      <c r="B136" t="s">
        <v>978</v>
      </c>
      <c r="C136" t="s">
        <v>986</v>
      </c>
      <c r="D136" t="s">
        <v>987</v>
      </c>
    </row>
    <row r="137" spans="1:4">
      <c r="A137">
        <v>136</v>
      </c>
      <c r="B137" t="s">
        <v>978</v>
      </c>
      <c r="C137" t="s">
        <v>988</v>
      </c>
      <c r="D137" t="s">
        <v>989</v>
      </c>
    </row>
    <row r="138" spans="1:4">
      <c r="A138">
        <v>137</v>
      </c>
      <c r="B138" t="s">
        <v>978</v>
      </c>
      <c r="C138" t="s">
        <v>990</v>
      </c>
      <c r="D138" t="s">
        <v>991</v>
      </c>
    </row>
    <row r="139" spans="1:4">
      <c r="A139">
        <v>138</v>
      </c>
      <c r="B139" t="s">
        <v>978</v>
      </c>
      <c r="C139" t="s">
        <v>992</v>
      </c>
      <c r="D139" t="s">
        <v>993</v>
      </c>
    </row>
    <row r="140" spans="1:4">
      <c r="A140">
        <v>139</v>
      </c>
      <c r="B140" t="s">
        <v>978</v>
      </c>
      <c r="C140" t="s">
        <v>994</v>
      </c>
      <c r="D140" t="s">
        <v>995</v>
      </c>
    </row>
    <row r="141" spans="1:4">
      <c r="A141">
        <v>140</v>
      </c>
      <c r="B141" t="s">
        <v>978</v>
      </c>
      <c r="C141" t="s">
        <v>996</v>
      </c>
      <c r="D141" t="s">
        <v>997</v>
      </c>
    </row>
    <row r="142" spans="1:4">
      <c r="A142">
        <v>141</v>
      </c>
      <c r="B142" t="s">
        <v>978</v>
      </c>
      <c r="C142" t="s">
        <v>998</v>
      </c>
      <c r="D142" t="s">
        <v>999</v>
      </c>
    </row>
    <row r="143" spans="1:4">
      <c r="A143">
        <v>142</v>
      </c>
      <c r="B143" t="s">
        <v>978</v>
      </c>
      <c r="C143" t="s">
        <v>1000</v>
      </c>
      <c r="D143" t="s">
        <v>1001</v>
      </c>
    </row>
    <row r="144" spans="1:4">
      <c r="A144">
        <v>143</v>
      </c>
      <c r="B144" t="s">
        <v>978</v>
      </c>
      <c r="C144" t="s">
        <v>1002</v>
      </c>
      <c r="D144" t="s">
        <v>1003</v>
      </c>
    </row>
    <row r="145" spans="1:4">
      <c r="A145">
        <v>144</v>
      </c>
      <c r="B145" t="s">
        <v>978</v>
      </c>
      <c r="C145" t="s">
        <v>1004</v>
      </c>
      <c r="D145" t="s">
        <v>1005</v>
      </c>
    </row>
    <row r="146" spans="1:4">
      <c r="A146">
        <v>145</v>
      </c>
      <c r="B146" t="s">
        <v>978</v>
      </c>
      <c r="C146" t="s">
        <v>1006</v>
      </c>
      <c r="D146" t="s">
        <v>1007</v>
      </c>
    </row>
    <row r="147" spans="1:4">
      <c r="A147">
        <v>146</v>
      </c>
      <c r="B147" t="s">
        <v>978</v>
      </c>
      <c r="C147" t="s">
        <v>1008</v>
      </c>
      <c r="D147" t="s">
        <v>1009</v>
      </c>
    </row>
    <row r="148" spans="1:4">
      <c r="A148">
        <v>147</v>
      </c>
      <c r="B148" t="s">
        <v>1010</v>
      </c>
      <c r="C148" t="s">
        <v>1012</v>
      </c>
      <c r="D148" t="s">
        <v>1013</v>
      </c>
    </row>
    <row r="149" spans="1:4">
      <c r="A149">
        <v>148</v>
      </c>
      <c r="B149" t="s">
        <v>1010</v>
      </c>
      <c r="C149" t="s">
        <v>1014</v>
      </c>
      <c r="D149" t="s">
        <v>1015</v>
      </c>
    </row>
    <row r="150" spans="1:4">
      <c r="A150">
        <v>149</v>
      </c>
      <c r="B150" t="s">
        <v>1010</v>
      </c>
      <c r="C150" t="s">
        <v>1016</v>
      </c>
      <c r="D150" t="s">
        <v>1017</v>
      </c>
    </row>
    <row r="151" spans="1:4">
      <c r="A151">
        <v>150</v>
      </c>
      <c r="B151" t="s">
        <v>1010</v>
      </c>
      <c r="C151" t="s">
        <v>1010</v>
      </c>
      <c r="D151" t="s">
        <v>1011</v>
      </c>
    </row>
    <row r="152" spans="1:4">
      <c r="A152">
        <v>151</v>
      </c>
      <c r="B152" t="s">
        <v>1010</v>
      </c>
      <c r="C152" t="s">
        <v>1018</v>
      </c>
      <c r="D152" t="s">
        <v>1019</v>
      </c>
    </row>
    <row r="153" spans="1:4">
      <c r="A153">
        <v>152</v>
      </c>
      <c r="B153" t="s">
        <v>1010</v>
      </c>
      <c r="C153" t="s">
        <v>1020</v>
      </c>
      <c r="D153" t="s">
        <v>1021</v>
      </c>
    </row>
    <row r="154" spans="1:4">
      <c r="A154">
        <v>153</v>
      </c>
      <c r="B154" t="s">
        <v>1010</v>
      </c>
      <c r="C154" t="s">
        <v>1022</v>
      </c>
      <c r="D154" t="s">
        <v>1023</v>
      </c>
    </row>
    <row r="155" spans="1:4">
      <c r="A155">
        <v>154</v>
      </c>
      <c r="B155" t="s">
        <v>1010</v>
      </c>
      <c r="C155" t="s">
        <v>1024</v>
      </c>
      <c r="D155" t="s">
        <v>1025</v>
      </c>
    </row>
    <row r="156" spans="1:4">
      <c r="A156">
        <v>155</v>
      </c>
      <c r="B156" t="s">
        <v>1010</v>
      </c>
      <c r="C156" t="s">
        <v>1026</v>
      </c>
      <c r="D156" t="s">
        <v>1027</v>
      </c>
    </row>
    <row r="157" spans="1:4">
      <c r="A157">
        <v>156</v>
      </c>
      <c r="B157" t="s">
        <v>1010</v>
      </c>
      <c r="C157" t="s">
        <v>1028</v>
      </c>
      <c r="D157" t="s">
        <v>1029</v>
      </c>
    </row>
    <row r="158" spans="1:4">
      <c r="A158">
        <v>157</v>
      </c>
      <c r="B158" t="s">
        <v>1010</v>
      </c>
      <c r="C158" t="s">
        <v>1030</v>
      </c>
      <c r="D158" t="s">
        <v>1031</v>
      </c>
    </row>
    <row r="159" spans="1:4">
      <c r="A159">
        <v>158</v>
      </c>
      <c r="B159" t="s">
        <v>1010</v>
      </c>
      <c r="C159" t="s">
        <v>1032</v>
      </c>
      <c r="D159" t="s">
        <v>1033</v>
      </c>
    </row>
    <row r="160" spans="1:4">
      <c r="A160">
        <v>159</v>
      </c>
      <c r="B160" t="s">
        <v>1010</v>
      </c>
      <c r="C160" t="s">
        <v>1034</v>
      </c>
      <c r="D160" t="s">
        <v>1035</v>
      </c>
    </row>
    <row r="161" spans="1:4">
      <c r="A161">
        <v>160</v>
      </c>
      <c r="B161" t="s">
        <v>1010</v>
      </c>
      <c r="C161" t="s">
        <v>875</v>
      </c>
      <c r="D161" t="s">
        <v>1036</v>
      </c>
    </row>
    <row r="162" spans="1:4">
      <c r="A162">
        <v>161</v>
      </c>
      <c r="B162" t="s">
        <v>1010</v>
      </c>
      <c r="C162" t="s">
        <v>1037</v>
      </c>
      <c r="D162" t="s">
        <v>1038</v>
      </c>
    </row>
    <row r="163" spans="1:4">
      <c r="A163">
        <v>162</v>
      </c>
      <c r="B163" t="s">
        <v>1010</v>
      </c>
      <c r="C163" t="s">
        <v>1039</v>
      </c>
      <c r="D163" t="s">
        <v>1040</v>
      </c>
    </row>
    <row r="164" spans="1:4">
      <c r="A164">
        <v>163</v>
      </c>
      <c r="B164" t="s">
        <v>1010</v>
      </c>
      <c r="C164" t="s">
        <v>1041</v>
      </c>
      <c r="D164" t="s">
        <v>1042</v>
      </c>
    </row>
    <row r="165" spans="1:4">
      <c r="A165">
        <v>164</v>
      </c>
      <c r="B165" t="s">
        <v>1010</v>
      </c>
      <c r="C165" t="s">
        <v>1043</v>
      </c>
      <c r="D165" t="s">
        <v>1044</v>
      </c>
    </row>
    <row r="166" spans="1:4">
      <c r="A166">
        <v>165</v>
      </c>
      <c r="B166" t="s">
        <v>1045</v>
      </c>
      <c r="C166" t="s">
        <v>1047</v>
      </c>
      <c r="D166" t="s">
        <v>1048</v>
      </c>
    </row>
    <row r="167" spans="1:4">
      <c r="A167">
        <v>166</v>
      </c>
      <c r="B167" t="s">
        <v>1045</v>
      </c>
      <c r="C167" t="s">
        <v>1045</v>
      </c>
      <c r="D167" t="s">
        <v>1046</v>
      </c>
    </row>
    <row r="168" spans="1:4">
      <c r="A168">
        <v>167</v>
      </c>
      <c r="B168" t="s">
        <v>1045</v>
      </c>
      <c r="C168" t="s">
        <v>1049</v>
      </c>
      <c r="D168" t="s">
        <v>1050</v>
      </c>
    </row>
    <row r="169" spans="1:4">
      <c r="A169">
        <v>168</v>
      </c>
      <c r="B169" t="s">
        <v>1045</v>
      </c>
      <c r="C169" t="s">
        <v>1051</v>
      </c>
      <c r="D169" t="s">
        <v>1052</v>
      </c>
    </row>
    <row r="170" spans="1:4">
      <c r="A170">
        <v>169</v>
      </c>
      <c r="B170" t="s">
        <v>1045</v>
      </c>
      <c r="C170" t="s">
        <v>1053</v>
      </c>
      <c r="D170" t="s">
        <v>1054</v>
      </c>
    </row>
    <row r="171" spans="1:4">
      <c r="A171">
        <v>170</v>
      </c>
      <c r="B171" t="s">
        <v>1045</v>
      </c>
      <c r="C171" t="s">
        <v>1055</v>
      </c>
      <c r="D171" t="s">
        <v>1056</v>
      </c>
    </row>
    <row r="172" spans="1:4">
      <c r="A172">
        <v>171</v>
      </c>
      <c r="B172" t="s">
        <v>1045</v>
      </c>
      <c r="C172" t="s">
        <v>1057</v>
      </c>
      <c r="D172" t="s">
        <v>1058</v>
      </c>
    </row>
    <row r="173" spans="1:4">
      <c r="A173">
        <v>172</v>
      </c>
      <c r="B173" t="s">
        <v>1045</v>
      </c>
      <c r="C173" t="s">
        <v>1059</v>
      </c>
      <c r="D173" t="s">
        <v>1060</v>
      </c>
    </row>
    <row r="174" spans="1:4">
      <c r="A174">
        <v>173</v>
      </c>
      <c r="B174" t="s">
        <v>1045</v>
      </c>
      <c r="C174" t="s">
        <v>1061</v>
      </c>
      <c r="D174" t="s">
        <v>1062</v>
      </c>
    </row>
    <row r="175" spans="1:4">
      <c r="A175">
        <v>174</v>
      </c>
      <c r="B175" t="s">
        <v>1045</v>
      </c>
      <c r="C175" t="s">
        <v>1063</v>
      </c>
      <c r="D175" t="s">
        <v>1064</v>
      </c>
    </row>
    <row r="176" spans="1:4">
      <c r="A176">
        <v>175</v>
      </c>
      <c r="B176" t="s">
        <v>1045</v>
      </c>
      <c r="C176" t="s">
        <v>1065</v>
      </c>
      <c r="D176" t="s">
        <v>1066</v>
      </c>
    </row>
    <row r="177" spans="1:4">
      <c r="A177">
        <v>176</v>
      </c>
      <c r="B177" t="s">
        <v>1045</v>
      </c>
      <c r="C177" t="s">
        <v>1067</v>
      </c>
      <c r="D177" t="s">
        <v>1068</v>
      </c>
    </row>
    <row r="178" spans="1:4">
      <c r="A178">
        <v>177</v>
      </c>
      <c r="B178" t="s">
        <v>1045</v>
      </c>
      <c r="C178" t="s">
        <v>1069</v>
      </c>
      <c r="D178" t="s">
        <v>1070</v>
      </c>
    </row>
    <row r="179" spans="1:4">
      <c r="A179">
        <v>178</v>
      </c>
      <c r="B179" t="s">
        <v>1045</v>
      </c>
      <c r="C179" t="s">
        <v>1071</v>
      </c>
      <c r="D179" t="s">
        <v>1072</v>
      </c>
    </row>
    <row r="180" spans="1:4">
      <c r="A180">
        <v>179</v>
      </c>
      <c r="B180" t="s">
        <v>1073</v>
      </c>
      <c r="C180" t="s">
        <v>1075</v>
      </c>
      <c r="D180" t="s">
        <v>1076</v>
      </c>
    </row>
    <row r="181" spans="1:4">
      <c r="A181">
        <v>180</v>
      </c>
      <c r="B181" t="s">
        <v>1073</v>
      </c>
      <c r="C181" t="s">
        <v>1077</v>
      </c>
      <c r="D181" t="s">
        <v>1078</v>
      </c>
    </row>
    <row r="182" spans="1:4">
      <c r="A182">
        <v>181</v>
      </c>
      <c r="B182" t="s">
        <v>1073</v>
      </c>
      <c r="C182" t="s">
        <v>1079</v>
      </c>
      <c r="D182" t="s">
        <v>1080</v>
      </c>
    </row>
    <row r="183" spans="1:4">
      <c r="A183">
        <v>182</v>
      </c>
      <c r="B183" t="s">
        <v>1073</v>
      </c>
      <c r="C183" t="s">
        <v>1073</v>
      </c>
      <c r="D183" t="s">
        <v>1074</v>
      </c>
    </row>
    <row r="184" spans="1:4">
      <c r="A184">
        <v>183</v>
      </c>
      <c r="B184" t="s">
        <v>1073</v>
      </c>
      <c r="C184" t="s">
        <v>1081</v>
      </c>
      <c r="D184" t="s">
        <v>1082</v>
      </c>
    </row>
    <row r="185" spans="1:4">
      <c r="A185">
        <v>184</v>
      </c>
      <c r="B185" t="s">
        <v>1073</v>
      </c>
      <c r="C185" t="s">
        <v>1083</v>
      </c>
      <c r="D185" t="s">
        <v>1084</v>
      </c>
    </row>
    <row r="186" spans="1:4">
      <c r="A186">
        <v>185</v>
      </c>
      <c r="B186" t="s">
        <v>1073</v>
      </c>
      <c r="C186" t="s">
        <v>1085</v>
      </c>
      <c r="D186" t="s">
        <v>1086</v>
      </c>
    </row>
    <row r="187" spans="1:4">
      <c r="A187">
        <v>186</v>
      </c>
      <c r="B187" t="s">
        <v>1073</v>
      </c>
      <c r="C187" t="s">
        <v>1087</v>
      </c>
      <c r="D187" t="s">
        <v>1088</v>
      </c>
    </row>
    <row r="188" spans="1:4">
      <c r="A188">
        <v>187</v>
      </c>
      <c r="B188" t="s">
        <v>1073</v>
      </c>
      <c r="C188" t="s">
        <v>1089</v>
      </c>
      <c r="D188" t="s">
        <v>1090</v>
      </c>
    </row>
    <row r="189" spans="1:4">
      <c r="A189">
        <v>188</v>
      </c>
      <c r="B189" t="s">
        <v>1073</v>
      </c>
      <c r="C189" t="s">
        <v>804</v>
      </c>
      <c r="D189" t="s">
        <v>1091</v>
      </c>
    </row>
    <row r="190" spans="1:4">
      <c r="A190">
        <v>189</v>
      </c>
      <c r="B190" t="s">
        <v>1073</v>
      </c>
      <c r="C190" t="s">
        <v>863</v>
      </c>
      <c r="D190" t="s">
        <v>1092</v>
      </c>
    </row>
    <row r="191" spans="1:4">
      <c r="A191">
        <v>190</v>
      </c>
      <c r="B191" t="s">
        <v>1073</v>
      </c>
      <c r="C191" t="s">
        <v>1093</v>
      </c>
      <c r="D191" t="s">
        <v>1094</v>
      </c>
    </row>
    <row r="192" spans="1:4">
      <c r="A192">
        <v>191</v>
      </c>
      <c r="B192" t="s">
        <v>1073</v>
      </c>
      <c r="C192" t="s">
        <v>1095</v>
      </c>
      <c r="D192" t="s">
        <v>1096</v>
      </c>
    </row>
    <row r="193" spans="1:4">
      <c r="A193">
        <v>192</v>
      </c>
      <c r="B193" t="s">
        <v>1073</v>
      </c>
      <c r="C193" t="s">
        <v>1097</v>
      </c>
      <c r="D193" t="s">
        <v>1098</v>
      </c>
    </row>
    <row r="194" spans="1:4">
      <c r="A194">
        <v>193</v>
      </c>
      <c r="B194" t="s">
        <v>1073</v>
      </c>
      <c r="C194" t="s">
        <v>1099</v>
      </c>
      <c r="D194" t="s">
        <v>1100</v>
      </c>
    </row>
    <row r="195" spans="1:4">
      <c r="A195">
        <v>194</v>
      </c>
      <c r="B195" t="s">
        <v>1073</v>
      </c>
      <c r="C195" t="s">
        <v>1101</v>
      </c>
      <c r="D195" t="s">
        <v>1102</v>
      </c>
    </row>
    <row r="196" spans="1:4">
      <c r="A196">
        <v>195</v>
      </c>
      <c r="B196" t="s">
        <v>1073</v>
      </c>
      <c r="C196" t="s">
        <v>1103</v>
      </c>
      <c r="D196" t="s">
        <v>1104</v>
      </c>
    </row>
    <row r="197" spans="1:4">
      <c r="A197">
        <v>196</v>
      </c>
      <c r="B197" t="s">
        <v>1073</v>
      </c>
      <c r="C197" t="s">
        <v>1105</v>
      </c>
      <c r="D197" t="s">
        <v>1106</v>
      </c>
    </row>
    <row r="198" spans="1:4">
      <c r="A198">
        <v>197</v>
      </c>
      <c r="B198" t="s">
        <v>1073</v>
      </c>
      <c r="C198" t="s">
        <v>1107</v>
      </c>
      <c r="D198" t="s">
        <v>1108</v>
      </c>
    </row>
    <row r="199" spans="1:4">
      <c r="A199">
        <v>198</v>
      </c>
      <c r="B199" t="s">
        <v>1073</v>
      </c>
      <c r="C199" t="s">
        <v>1109</v>
      </c>
      <c r="D199" t="s">
        <v>1110</v>
      </c>
    </row>
    <row r="200" spans="1:4">
      <c r="A200">
        <v>199</v>
      </c>
      <c r="B200" t="s">
        <v>1073</v>
      </c>
      <c r="C200" t="s">
        <v>1111</v>
      </c>
      <c r="D200" t="s">
        <v>1112</v>
      </c>
    </row>
    <row r="201" spans="1:4">
      <c r="A201">
        <v>200</v>
      </c>
      <c r="B201" t="s">
        <v>1113</v>
      </c>
      <c r="C201" t="s">
        <v>1115</v>
      </c>
      <c r="D201" t="s">
        <v>1116</v>
      </c>
    </row>
    <row r="202" spans="1:4">
      <c r="A202">
        <v>201</v>
      </c>
      <c r="B202" t="s">
        <v>1113</v>
      </c>
      <c r="C202" t="s">
        <v>1117</v>
      </c>
      <c r="D202" t="s">
        <v>1118</v>
      </c>
    </row>
    <row r="203" spans="1:4">
      <c r="A203">
        <v>202</v>
      </c>
      <c r="B203" t="s">
        <v>1113</v>
      </c>
      <c r="C203" t="s">
        <v>1113</v>
      </c>
      <c r="D203" t="s">
        <v>1114</v>
      </c>
    </row>
    <row r="204" spans="1:4">
      <c r="A204">
        <v>203</v>
      </c>
      <c r="B204" t="s">
        <v>1113</v>
      </c>
      <c r="C204" t="s">
        <v>1119</v>
      </c>
      <c r="D204" t="s">
        <v>1120</v>
      </c>
    </row>
    <row r="205" spans="1:4">
      <c r="A205">
        <v>204</v>
      </c>
      <c r="B205" t="s">
        <v>1113</v>
      </c>
      <c r="C205" t="s">
        <v>1121</v>
      </c>
      <c r="D205" t="s">
        <v>1122</v>
      </c>
    </row>
    <row r="206" spans="1:4">
      <c r="A206">
        <v>205</v>
      </c>
      <c r="B206" t="s">
        <v>1113</v>
      </c>
      <c r="C206" t="s">
        <v>1123</v>
      </c>
      <c r="D206" t="s">
        <v>1124</v>
      </c>
    </row>
    <row r="207" spans="1:4">
      <c r="A207">
        <v>206</v>
      </c>
      <c r="B207" t="s">
        <v>1113</v>
      </c>
      <c r="C207" t="s">
        <v>1125</v>
      </c>
      <c r="D207" t="s">
        <v>1126</v>
      </c>
    </row>
    <row r="208" spans="1:4">
      <c r="A208">
        <v>207</v>
      </c>
      <c r="B208" t="s">
        <v>1113</v>
      </c>
      <c r="C208" t="s">
        <v>1127</v>
      </c>
      <c r="D208" t="s">
        <v>1128</v>
      </c>
    </row>
    <row r="209" spans="1:4">
      <c r="A209">
        <v>208</v>
      </c>
      <c r="B209" t="s">
        <v>1113</v>
      </c>
      <c r="C209" t="s">
        <v>1129</v>
      </c>
      <c r="D209" t="s">
        <v>1130</v>
      </c>
    </row>
    <row r="210" spans="1:4">
      <c r="A210">
        <v>209</v>
      </c>
      <c r="B210" t="s">
        <v>1113</v>
      </c>
      <c r="C210" t="s">
        <v>1131</v>
      </c>
      <c r="D210" t="s">
        <v>1132</v>
      </c>
    </row>
    <row r="211" spans="1:4">
      <c r="A211">
        <v>210</v>
      </c>
      <c r="B211" t="s">
        <v>1113</v>
      </c>
      <c r="C211" t="s">
        <v>1133</v>
      </c>
      <c r="D211" t="s">
        <v>1134</v>
      </c>
    </row>
    <row r="212" spans="1:4">
      <c r="A212">
        <v>211</v>
      </c>
      <c r="B212" t="s">
        <v>1113</v>
      </c>
      <c r="C212" t="s">
        <v>1135</v>
      </c>
      <c r="D212" t="s">
        <v>1136</v>
      </c>
    </row>
    <row r="213" spans="1:4">
      <c r="A213">
        <v>212</v>
      </c>
      <c r="B213" t="s">
        <v>1113</v>
      </c>
      <c r="C213" t="s">
        <v>869</v>
      </c>
      <c r="D213" t="s">
        <v>1137</v>
      </c>
    </row>
    <row r="214" spans="1:4">
      <c r="A214">
        <v>213</v>
      </c>
      <c r="B214" t="s">
        <v>1113</v>
      </c>
      <c r="C214" t="s">
        <v>1138</v>
      </c>
      <c r="D214" t="s">
        <v>1139</v>
      </c>
    </row>
    <row r="215" spans="1:4">
      <c r="A215">
        <v>214</v>
      </c>
      <c r="B215" t="s">
        <v>1140</v>
      </c>
      <c r="C215" t="s">
        <v>1142</v>
      </c>
      <c r="D215" t="s">
        <v>1143</v>
      </c>
    </row>
    <row r="216" spans="1:4">
      <c r="A216">
        <v>215</v>
      </c>
      <c r="B216" t="s">
        <v>1140</v>
      </c>
      <c r="C216" t="s">
        <v>1144</v>
      </c>
      <c r="D216" t="s">
        <v>1145</v>
      </c>
    </row>
    <row r="217" spans="1:4">
      <c r="A217">
        <v>216</v>
      </c>
      <c r="B217" t="s">
        <v>1140</v>
      </c>
      <c r="C217" t="s">
        <v>1140</v>
      </c>
      <c r="D217" t="s">
        <v>1141</v>
      </c>
    </row>
    <row r="218" spans="1:4">
      <c r="A218">
        <v>217</v>
      </c>
      <c r="B218" t="s">
        <v>1140</v>
      </c>
      <c r="C218" t="s">
        <v>1146</v>
      </c>
      <c r="D218" t="s">
        <v>1147</v>
      </c>
    </row>
    <row r="219" spans="1:4">
      <c r="A219">
        <v>218</v>
      </c>
      <c r="B219" t="s">
        <v>1140</v>
      </c>
      <c r="C219" t="s">
        <v>1148</v>
      </c>
      <c r="D219" t="s">
        <v>1149</v>
      </c>
    </row>
    <row r="220" spans="1:4">
      <c r="A220">
        <v>219</v>
      </c>
      <c r="B220" t="s">
        <v>1140</v>
      </c>
      <c r="C220" t="s">
        <v>1150</v>
      </c>
      <c r="D220" t="s">
        <v>1151</v>
      </c>
    </row>
    <row r="221" spans="1:4">
      <c r="A221">
        <v>220</v>
      </c>
      <c r="B221" t="s">
        <v>1140</v>
      </c>
      <c r="C221" t="s">
        <v>1152</v>
      </c>
      <c r="D221" t="s">
        <v>1153</v>
      </c>
    </row>
    <row r="222" spans="1:4">
      <c r="A222">
        <v>221</v>
      </c>
      <c r="B222" t="s">
        <v>1140</v>
      </c>
      <c r="C222" t="s">
        <v>1154</v>
      </c>
      <c r="D222" t="s">
        <v>1155</v>
      </c>
    </row>
    <row r="223" spans="1:4">
      <c r="A223">
        <v>222</v>
      </c>
      <c r="B223" t="s">
        <v>1140</v>
      </c>
      <c r="C223" t="s">
        <v>1156</v>
      </c>
      <c r="D223" t="s">
        <v>1157</v>
      </c>
    </row>
    <row r="224" spans="1:4">
      <c r="A224">
        <v>223</v>
      </c>
      <c r="B224" t="s">
        <v>1140</v>
      </c>
      <c r="C224" t="s">
        <v>1158</v>
      </c>
      <c r="D224" t="s">
        <v>1159</v>
      </c>
    </row>
    <row r="225" spans="1:4">
      <c r="A225">
        <v>224</v>
      </c>
      <c r="B225" t="s">
        <v>1140</v>
      </c>
      <c r="C225" t="s">
        <v>1160</v>
      </c>
      <c r="D225" t="s">
        <v>1161</v>
      </c>
    </row>
    <row r="226" spans="1:4">
      <c r="A226">
        <v>225</v>
      </c>
      <c r="B226" t="s">
        <v>1140</v>
      </c>
      <c r="C226" t="s">
        <v>1162</v>
      </c>
      <c r="D226" t="s">
        <v>1163</v>
      </c>
    </row>
    <row r="227" spans="1:4">
      <c r="A227">
        <v>226</v>
      </c>
      <c r="B227" t="s">
        <v>1140</v>
      </c>
      <c r="C227" t="s">
        <v>1164</v>
      </c>
      <c r="D227" t="s">
        <v>1165</v>
      </c>
    </row>
    <row r="228" spans="1:4">
      <c r="A228">
        <v>227</v>
      </c>
      <c r="B228" t="s">
        <v>1140</v>
      </c>
      <c r="C228" t="s">
        <v>1166</v>
      </c>
      <c r="D228" t="s">
        <v>1167</v>
      </c>
    </row>
    <row r="229" spans="1:4">
      <c r="A229">
        <v>228</v>
      </c>
      <c r="B229" t="s">
        <v>1140</v>
      </c>
      <c r="C229" t="s">
        <v>1168</v>
      </c>
      <c r="D229" t="s">
        <v>1169</v>
      </c>
    </row>
    <row r="230" spans="1:4">
      <c r="A230">
        <v>229</v>
      </c>
      <c r="B230" t="s">
        <v>1140</v>
      </c>
      <c r="C230" t="s">
        <v>1170</v>
      </c>
      <c r="D230" t="s">
        <v>1171</v>
      </c>
    </row>
    <row r="231" spans="1:4">
      <c r="A231">
        <v>230</v>
      </c>
      <c r="B231" t="s">
        <v>1172</v>
      </c>
      <c r="C231" t="s">
        <v>1174</v>
      </c>
      <c r="D231" t="s">
        <v>1175</v>
      </c>
    </row>
    <row r="232" spans="1:4">
      <c r="A232">
        <v>231</v>
      </c>
      <c r="B232" t="s">
        <v>1172</v>
      </c>
      <c r="C232" t="s">
        <v>1176</v>
      </c>
      <c r="D232" t="s">
        <v>1177</v>
      </c>
    </row>
    <row r="233" spans="1:4">
      <c r="A233">
        <v>232</v>
      </c>
      <c r="B233" t="s">
        <v>1172</v>
      </c>
      <c r="C233" t="s">
        <v>1172</v>
      </c>
      <c r="D233" t="s">
        <v>1173</v>
      </c>
    </row>
    <row r="234" spans="1:4">
      <c r="A234">
        <v>233</v>
      </c>
      <c r="B234" t="s">
        <v>1172</v>
      </c>
      <c r="C234" t="s">
        <v>1178</v>
      </c>
      <c r="D234" t="s">
        <v>1179</v>
      </c>
    </row>
    <row r="235" spans="1:4">
      <c r="A235">
        <v>234</v>
      </c>
      <c r="B235" t="s">
        <v>1172</v>
      </c>
      <c r="C235" t="s">
        <v>1180</v>
      </c>
      <c r="D235" t="s">
        <v>1181</v>
      </c>
    </row>
    <row r="236" spans="1:4">
      <c r="A236">
        <v>235</v>
      </c>
      <c r="B236" t="s">
        <v>1172</v>
      </c>
      <c r="C236" t="s">
        <v>1182</v>
      </c>
      <c r="D236" t="s">
        <v>1183</v>
      </c>
    </row>
    <row r="237" spans="1:4">
      <c r="A237">
        <v>236</v>
      </c>
      <c r="B237" t="s">
        <v>1172</v>
      </c>
      <c r="C237" t="s">
        <v>1184</v>
      </c>
      <c r="D237" t="s">
        <v>1185</v>
      </c>
    </row>
    <row r="238" spans="1:4">
      <c r="A238">
        <v>237</v>
      </c>
      <c r="B238" t="s">
        <v>1172</v>
      </c>
      <c r="C238" t="s">
        <v>1186</v>
      </c>
      <c r="D238" t="s">
        <v>1187</v>
      </c>
    </row>
    <row r="239" spans="1:4">
      <c r="A239">
        <v>238</v>
      </c>
      <c r="B239" t="s">
        <v>1172</v>
      </c>
      <c r="C239" t="s">
        <v>1188</v>
      </c>
      <c r="D239" t="s">
        <v>1189</v>
      </c>
    </row>
    <row r="240" spans="1:4">
      <c r="A240">
        <v>239</v>
      </c>
      <c r="B240" t="s">
        <v>1172</v>
      </c>
      <c r="C240" t="s">
        <v>1190</v>
      </c>
      <c r="D240" t="s">
        <v>1191</v>
      </c>
    </row>
    <row r="241" spans="1:4">
      <c r="A241">
        <v>240</v>
      </c>
      <c r="B241" t="s">
        <v>1172</v>
      </c>
      <c r="C241" t="s">
        <v>1192</v>
      </c>
      <c r="D241" t="s">
        <v>1193</v>
      </c>
    </row>
    <row r="242" spans="1:4">
      <c r="A242">
        <v>241</v>
      </c>
      <c r="B242" t="s">
        <v>1172</v>
      </c>
      <c r="C242" t="s">
        <v>1194</v>
      </c>
      <c r="D242" t="s">
        <v>1195</v>
      </c>
    </row>
    <row r="243" spans="1:4">
      <c r="A243">
        <v>242</v>
      </c>
      <c r="B243" t="s">
        <v>1172</v>
      </c>
      <c r="C243" t="s">
        <v>1196</v>
      </c>
      <c r="D243" t="s">
        <v>1197</v>
      </c>
    </row>
    <row r="244" spans="1:4">
      <c r="A244">
        <v>243</v>
      </c>
      <c r="B244" t="s">
        <v>1172</v>
      </c>
      <c r="C244" t="s">
        <v>1198</v>
      </c>
      <c r="D244" t="s">
        <v>1199</v>
      </c>
    </row>
    <row r="245" spans="1:4">
      <c r="A245">
        <v>244</v>
      </c>
      <c r="B245" t="s">
        <v>1172</v>
      </c>
      <c r="C245" t="s">
        <v>1200</v>
      </c>
      <c r="D245" t="s">
        <v>1201</v>
      </c>
    </row>
    <row r="246" spans="1:4">
      <c r="A246">
        <v>245</v>
      </c>
      <c r="B246" t="s">
        <v>1172</v>
      </c>
      <c r="C246" t="s">
        <v>1202</v>
      </c>
      <c r="D246" t="s">
        <v>1203</v>
      </c>
    </row>
    <row r="247" spans="1:4">
      <c r="A247">
        <v>246</v>
      </c>
      <c r="B247" t="s">
        <v>1204</v>
      </c>
      <c r="C247" t="s">
        <v>1206</v>
      </c>
      <c r="D247" t="s">
        <v>1207</v>
      </c>
    </row>
    <row r="248" spans="1:4">
      <c r="A248">
        <v>247</v>
      </c>
      <c r="B248" t="s">
        <v>1204</v>
      </c>
      <c r="C248" t="s">
        <v>1204</v>
      </c>
      <c r="D248" t="s">
        <v>1205</v>
      </c>
    </row>
    <row r="249" spans="1:4">
      <c r="A249">
        <v>248</v>
      </c>
      <c r="B249" t="s">
        <v>1204</v>
      </c>
      <c r="C249" t="s">
        <v>1208</v>
      </c>
      <c r="D249" t="s">
        <v>1209</v>
      </c>
    </row>
    <row r="250" spans="1:4">
      <c r="A250">
        <v>249</v>
      </c>
      <c r="B250" t="s">
        <v>1204</v>
      </c>
      <c r="C250" t="s">
        <v>1210</v>
      </c>
      <c r="D250" t="s">
        <v>1211</v>
      </c>
    </row>
    <row r="251" spans="1:4">
      <c r="A251">
        <v>250</v>
      </c>
      <c r="B251" t="s">
        <v>1204</v>
      </c>
      <c r="C251" t="s">
        <v>1212</v>
      </c>
      <c r="D251" t="s">
        <v>1213</v>
      </c>
    </row>
    <row r="252" spans="1:4">
      <c r="A252">
        <v>251</v>
      </c>
      <c r="B252" t="s">
        <v>1204</v>
      </c>
      <c r="C252" t="s">
        <v>1214</v>
      </c>
      <c r="D252" t="s">
        <v>1215</v>
      </c>
    </row>
    <row r="253" spans="1:4">
      <c r="A253">
        <v>252</v>
      </c>
      <c r="B253" t="s">
        <v>1204</v>
      </c>
      <c r="C253" t="s">
        <v>1216</v>
      </c>
      <c r="D253" t="s">
        <v>1217</v>
      </c>
    </row>
    <row r="254" spans="1:4">
      <c r="A254">
        <v>253</v>
      </c>
      <c r="B254" t="s">
        <v>1204</v>
      </c>
      <c r="C254" t="s">
        <v>1218</v>
      </c>
      <c r="D254" t="s">
        <v>1219</v>
      </c>
    </row>
    <row r="255" spans="1:4">
      <c r="A255">
        <v>254</v>
      </c>
      <c r="B255" t="s">
        <v>1204</v>
      </c>
      <c r="C255" t="s">
        <v>1097</v>
      </c>
      <c r="D255" t="s">
        <v>1220</v>
      </c>
    </row>
    <row r="256" spans="1:4">
      <c r="A256">
        <v>255</v>
      </c>
      <c r="B256" t="s">
        <v>1204</v>
      </c>
      <c r="C256" t="s">
        <v>1221</v>
      </c>
      <c r="D256" t="s">
        <v>1222</v>
      </c>
    </row>
    <row r="257" spans="1:4">
      <c r="A257">
        <v>256</v>
      </c>
      <c r="B257" t="s">
        <v>1204</v>
      </c>
      <c r="C257" t="s">
        <v>1223</v>
      </c>
      <c r="D257" t="s">
        <v>1224</v>
      </c>
    </row>
    <row r="258" spans="1:4">
      <c r="A258">
        <v>257</v>
      </c>
      <c r="B258" t="s">
        <v>1204</v>
      </c>
      <c r="C258" t="s">
        <v>814</v>
      </c>
      <c r="D258" t="s">
        <v>1225</v>
      </c>
    </row>
    <row r="259" spans="1:4">
      <c r="A259">
        <v>258</v>
      </c>
      <c r="B259" t="s">
        <v>1204</v>
      </c>
      <c r="C259" t="s">
        <v>1226</v>
      </c>
      <c r="D259" t="s">
        <v>1227</v>
      </c>
    </row>
    <row r="260" spans="1:4">
      <c r="A260">
        <v>259</v>
      </c>
      <c r="B260" t="s">
        <v>1204</v>
      </c>
      <c r="C260" t="s">
        <v>1228</v>
      </c>
      <c r="D260" t="s">
        <v>1229</v>
      </c>
    </row>
    <row r="261" spans="1:4">
      <c r="A261">
        <v>260</v>
      </c>
      <c r="B261" t="s">
        <v>1204</v>
      </c>
      <c r="C261" t="s">
        <v>1230</v>
      </c>
      <c r="D261" t="s">
        <v>1231</v>
      </c>
    </row>
    <row r="262" spans="1:4">
      <c r="A262">
        <v>261</v>
      </c>
      <c r="B262" t="s">
        <v>1204</v>
      </c>
      <c r="C262" t="s">
        <v>1232</v>
      </c>
      <c r="D262" t="s">
        <v>1233</v>
      </c>
    </row>
    <row r="263" spans="1:4">
      <c r="A263">
        <v>262</v>
      </c>
      <c r="B263" t="s">
        <v>1204</v>
      </c>
      <c r="C263" t="s">
        <v>1234</v>
      </c>
      <c r="D263" t="s">
        <v>1235</v>
      </c>
    </row>
    <row r="264" spans="1:4">
      <c r="A264">
        <v>263</v>
      </c>
      <c r="B264" t="s">
        <v>1236</v>
      </c>
      <c r="C264" t="s">
        <v>1238</v>
      </c>
      <c r="D264" t="s">
        <v>1239</v>
      </c>
    </row>
    <row r="265" spans="1:4">
      <c r="A265">
        <v>264</v>
      </c>
      <c r="B265" t="s">
        <v>1236</v>
      </c>
      <c r="C265" t="s">
        <v>1236</v>
      </c>
      <c r="D265" t="s">
        <v>1237</v>
      </c>
    </row>
    <row r="266" spans="1:4">
      <c r="A266">
        <v>265</v>
      </c>
      <c r="B266" t="s">
        <v>1236</v>
      </c>
      <c r="C266" t="s">
        <v>1240</v>
      </c>
      <c r="D266" t="s">
        <v>1241</v>
      </c>
    </row>
    <row r="267" spans="1:4">
      <c r="A267">
        <v>266</v>
      </c>
      <c r="B267" t="s">
        <v>1236</v>
      </c>
      <c r="C267" t="s">
        <v>1242</v>
      </c>
      <c r="D267" t="s">
        <v>1243</v>
      </c>
    </row>
    <row r="268" spans="1:4">
      <c r="A268">
        <v>267</v>
      </c>
      <c r="B268" t="s">
        <v>1236</v>
      </c>
      <c r="C268" t="s">
        <v>1244</v>
      </c>
      <c r="D268" t="s">
        <v>1245</v>
      </c>
    </row>
    <row r="269" spans="1:4">
      <c r="A269">
        <v>268</v>
      </c>
      <c r="B269" t="s">
        <v>1236</v>
      </c>
      <c r="C269" t="s">
        <v>1246</v>
      </c>
      <c r="D269" t="s">
        <v>1247</v>
      </c>
    </row>
    <row r="270" spans="1:4">
      <c r="A270">
        <v>269</v>
      </c>
      <c r="B270" t="s">
        <v>1236</v>
      </c>
      <c r="C270" t="s">
        <v>1248</v>
      </c>
      <c r="D270" t="s">
        <v>1249</v>
      </c>
    </row>
    <row r="271" spans="1:4">
      <c r="A271">
        <v>270</v>
      </c>
      <c r="B271" t="s">
        <v>1236</v>
      </c>
      <c r="C271" t="s">
        <v>1250</v>
      </c>
      <c r="D271" t="s">
        <v>1251</v>
      </c>
    </row>
    <row r="272" spans="1:4">
      <c r="A272">
        <v>271</v>
      </c>
      <c r="B272" t="s">
        <v>1236</v>
      </c>
      <c r="C272" t="s">
        <v>1252</v>
      </c>
      <c r="D272" t="s">
        <v>1253</v>
      </c>
    </row>
    <row r="273" spans="1:4">
      <c r="A273">
        <v>272</v>
      </c>
      <c r="B273" t="s">
        <v>1236</v>
      </c>
      <c r="C273" t="s">
        <v>1254</v>
      </c>
      <c r="D273" t="s">
        <v>1255</v>
      </c>
    </row>
    <row r="274" spans="1:4">
      <c r="A274">
        <v>273</v>
      </c>
      <c r="B274" t="s">
        <v>1236</v>
      </c>
      <c r="C274" t="s">
        <v>1256</v>
      </c>
      <c r="D274" t="s">
        <v>1257</v>
      </c>
    </row>
    <row r="275" spans="1:4">
      <c r="A275">
        <v>274</v>
      </c>
      <c r="B275" t="s">
        <v>1236</v>
      </c>
      <c r="C275" t="s">
        <v>1258</v>
      </c>
      <c r="D275" t="s">
        <v>1259</v>
      </c>
    </row>
    <row r="276" spans="1:4">
      <c r="A276">
        <v>275</v>
      </c>
      <c r="B276" t="s">
        <v>1236</v>
      </c>
      <c r="C276" t="s">
        <v>1260</v>
      </c>
      <c r="D276" t="s">
        <v>1261</v>
      </c>
    </row>
    <row r="277" spans="1:4">
      <c r="A277">
        <v>276</v>
      </c>
      <c r="B277" t="s">
        <v>1262</v>
      </c>
      <c r="C277" t="s">
        <v>1264</v>
      </c>
      <c r="D277" t="s">
        <v>1265</v>
      </c>
    </row>
    <row r="278" spans="1:4">
      <c r="A278">
        <v>277</v>
      </c>
      <c r="B278" t="s">
        <v>1262</v>
      </c>
      <c r="C278" t="s">
        <v>1266</v>
      </c>
      <c r="D278" t="s">
        <v>1267</v>
      </c>
    </row>
    <row r="279" spans="1:4">
      <c r="A279">
        <v>278</v>
      </c>
      <c r="B279" t="s">
        <v>1262</v>
      </c>
      <c r="C279" t="s">
        <v>1262</v>
      </c>
      <c r="D279" t="s">
        <v>1263</v>
      </c>
    </row>
    <row r="280" spans="1:4">
      <c r="A280">
        <v>279</v>
      </c>
      <c r="B280" t="s">
        <v>1262</v>
      </c>
      <c r="C280" t="s">
        <v>1268</v>
      </c>
      <c r="D280" t="s">
        <v>1269</v>
      </c>
    </row>
    <row r="281" spans="1:4">
      <c r="A281">
        <v>280</v>
      </c>
      <c r="B281" t="s">
        <v>1262</v>
      </c>
      <c r="C281" t="s">
        <v>1270</v>
      </c>
      <c r="D281" t="s">
        <v>1271</v>
      </c>
    </row>
    <row r="282" spans="1:4">
      <c r="A282">
        <v>281</v>
      </c>
      <c r="B282" t="s">
        <v>1262</v>
      </c>
      <c r="C282" t="s">
        <v>1272</v>
      </c>
      <c r="D282" t="s">
        <v>1273</v>
      </c>
    </row>
    <row r="283" spans="1:4">
      <c r="A283">
        <v>282</v>
      </c>
      <c r="B283" t="s">
        <v>1262</v>
      </c>
      <c r="C283" t="s">
        <v>1274</v>
      </c>
      <c r="D283" t="s">
        <v>1275</v>
      </c>
    </row>
    <row r="284" spans="1:4">
      <c r="A284">
        <v>283</v>
      </c>
      <c r="B284" t="s">
        <v>1262</v>
      </c>
      <c r="C284" t="s">
        <v>1276</v>
      </c>
      <c r="D284" t="s">
        <v>1277</v>
      </c>
    </row>
    <row r="285" spans="1:4">
      <c r="A285">
        <v>284</v>
      </c>
      <c r="B285" t="s">
        <v>1262</v>
      </c>
      <c r="C285" t="s">
        <v>1278</v>
      </c>
      <c r="D285" t="s">
        <v>1279</v>
      </c>
    </row>
    <row r="286" spans="1:4">
      <c r="A286">
        <v>285</v>
      </c>
      <c r="B286" t="s">
        <v>1262</v>
      </c>
      <c r="C286" t="s">
        <v>1280</v>
      </c>
      <c r="D286" t="s">
        <v>1281</v>
      </c>
    </row>
    <row r="287" spans="1:4">
      <c r="A287">
        <v>286</v>
      </c>
      <c r="B287" t="s">
        <v>1262</v>
      </c>
      <c r="C287" t="s">
        <v>1282</v>
      </c>
      <c r="D287" t="s">
        <v>1283</v>
      </c>
    </row>
    <row r="288" spans="1:4">
      <c r="A288">
        <v>287</v>
      </c>
      <c r="B288" t="s">
        <v>1262</v>
      </c>
      <c r="C288" t="s">
        <v>1284</v>
      </c>
      <c r="D288" t="s">
        <v>1285</v>
      </c>
    </row>
    <row r="289" spans="1:4">
      <c r="A289">
        <v>288</v>
      </c>
      <c r="B289" t="s">
        <v>1262</v>
      </c>
      <c r="C289" t="s">
        <v>1286</v>
      </c>
      <c r="D289" t="s">
        <v>1287</v>
      </c>
    </row>
    <row r="290" spans="1:4">
      <c r="A290">
        <v>289</v>
      </c>
      <c r="B290" t="s">
        <v>1262</v>
      </c>
      <c r="C290" t="s">
        <v>1288</v>
      </c>
      <c r="D290" t="s">
        <v>1289</v>
      </c>
    </row>
    <row r="291" spans="1:4">
      <c r="A291">
        <v>290</v>
      </c>
      <c r="B291" t="s">
        <v>1290</v>
      </c>
      <c r="C291" t="s">
        <v>726</v>
      </c>
      <c r="D291" t="s">
        <v>1292</v>
      </c>
    </row>
    <row r="292" spans="1:4">
      <c r="A292">
        <v>291</v>
      </c>
      <c r="B292" t="s">
        <v>1290</v>
      </c>
      <c r="C292" t="s">
        <v>1293</v>
      </c>
      <c r="D292" t="s">
        <v>1294</v>
      </c>
    </row>
    <row r="293" spans="1:4">
      <c r="A293">
        <v>292</v>
      </c>
      <c r="B293" t="s">
        <v>1290</v>
      </c>
      <c r="C293" t="s">
        <v>1295</v>
      </c>
      <c r="D293" t="s">
        <v>1296</v>
      </c>
    </row>
    <row r="294" spans="1:4">
      <c r="A294">
        <v>293</v>
      </c>
      <c r="B294" t="s">
        <v>1290</v>
      </c>
      <c r="C294" t="s">
        <v>1297</v>
      </c>
      <c r="D294" t="s">
        <v>1298</v>
      </c>
    </row>
    <row r="295" spans="1:4">
      <c r="A295">
        <v>294</v>
      </c>
      <c r="B295" t="s">
        <v>1290</v>
      </c>
      <c r="C295" t="s">
        <v>1290</v>
      </c>
      <c r="D295" t="s">
        <v>1291</v>
      </c>
    </row>
    <row r="296" spans="1:4">
      <c r="A296">
        <v>295</v>
      </c>
      <c r="B296" t="s">
        <v>1290</v>
      </c>
      <c r="C296" t="s">
        <v>1299</v>
      </c>
      <c r="D296" t="s">
        <v>1300</v>
      </c>
    </row>
    <row r="297" spans="1:4">
      <c r="A297">
        <v>296</v>
      </c>
      <c r="B297" t="s">
        <v>1290</v>
      </c>
      <c r="C297" t="s">
        <v>1301</v>
      </c>
      <c r="D297" t="s">
        <v>1302</v>
      </c>
    </row>
    <row r="298" spans="1:4">
      <c r="A298">
        <v>297</v>
      </c>
      <c r="B298" t="s">
        <v>1290</v>
      </c>
      <c r="C298" t="s">
        <v>1303</v>
      </c>
      <c r="D298" t="s">
        <v>1304</v>
      </c>
    </row>
    <row r="299" spans="1:4">
      <c r="A299">
        <v>298</v>
      </c>
      <c r="B299" t="s">
        <v>1290</v>
      </c>
      <c r="C299" t="s">
        <v>1305</v>
      </c>
      <c r="D299" t="s">
        <v>1306</v>
      </c>
    </row>
    <row r="300" spans="1:4">
      <c r="A300">
        <v>299</v>
      </c>
      <c r="B300" t="s">
        <v>1290</v>
      </c>
      <c r="C300" t="s">
        <v>1307</v>
      </c>
      <c r="D300" t="s">
        <v>1308</v>
      </c>
    </row>
    <row r="301" spans="1:4">
      <c r="A301">
        <v>300</v>
      </c>
      <c r="B301" t="s">
        <v>1290</v>
      </c>
      <c r="C301" t="s">
        <v>1309</v>
      </c>
      <c r="D301" t="s">
        <v>1310</v>
      </c>
    </row>
    <row r="302" spans="1:4">
      <c r="A302">
        <v>301</v>
      </c>
      <c r="B302" t="s">
        <v>1290</v>
      </c>
      <c r="C302" t="s">
        <v>1311</v>
      </c>
      <c r="D302" t="s">
        <v>1312</v>
      </c>
    </row>
    <row r="303" spans="1:4">
      <c r="A303">
        <v>302</v>
      </c>
      <c r="B303" t="s">
        <v>1290</v>
      </c>
      <c r="C303" t="s">
        <v>1313</v>
      </c>
      <c r="D303" t="s">
        <v>1314</v>
      </c>
    </row>
    <row r="304" spans="1:4">
      <c r="A304">
        <v>303</v>
      </c>
      <c r="B304" t="s">
        <v>1315</v>
      </c>
      <c r="C304" t="s">
        <v>1317</v>
      </c>
      <c r="D304" t="s">
        <v>1318</v>
      </c>
    </row>
    <row r="305" spans="1:4">
      <c r="A305">
        <v>304</v>
      </c>
      <c r="B305" t="s">
        <v>1315</v>
      </c>
      <c r="C305" t="s">
        <v>1319</v>
      </c>
      <c r="D305" t="s">
        <v>1320</v>
      </c>
    </row>
    <row r="306" spans="1:4">
      <c r="A306">
        <v>305</v>
      </c>
      <c r="B306" t="s">
        <v>1315</v>
      </c>
      <c r="C306" t="s">
        <v>1321</v>
      </c>
      <c r="D306" t="s">
        <v>1322</v>
      </c>
    </row>
    <row r="307" spans="1:4">
      <c r="A307">
        <v>306</v>
      </c>
      <c r="B307" t="s">
        <v>1315</v>
      </c>
      <c r="C307" t="s">
        <v>1323</v>
      </c>
      <c r="D307" t="s">
        <v>1324</v>
      </c>
    </row>
    <row r="308" spans="1:4">
      <c r="A308">
        <v>307</v>
      </c>
      <c r="B308" t="s">
        <v>1315</v>
      </c>
      <c r="C308" t="s">
        <v>1315</v>
      </c>
      <c r="D308" t="s">
        <v>1316</v>
      </c>
    </row>
    <row r="309" spans="1:4">
      <c r="A309">
        <v>308</v>
      </c>
      <c r="B309" t="s">
        <v>1315</v>
      </c>
      <c r="C309" t="s">
        <v>1325</v>
      </c>
      <c r="D309" t="s">
        <v>1326</v>
      </c>
    </row>
    <row r="310" spans="1:4">
      <c r="A310">
        <v>309</v>
      </c>
      <c r="B310" t="s">
        <v>1315</v>
      </c>
      <c r="C310" t="s">
        <v>1327</v>
      </c>
      <c r="D310" t="s">
        <v>1328</v>
      </c>
    </row>
    <row r="311" spans="1:4">
      <c r="A311">
        <v>310</v>
      </c>
      <c r="B311" t="s">
        <v>1315</v>
      </c>
      <c r="C311" t="s">
        <v>1329</v>
      </c>
      <c r="D311" t="s">
        <v>1330</v>
      </c>
    </row>
    <row r="312" spans="1:4">
      <c r="A312">
        <v>311</v>
      </c>
      <c r="B312" t="s">
        <v>1315</v>
      </c>
      <c r="C312" t="s">
        <v>1331</v>
      </c>
      <c r="D312" t="s">
        <v>1332</v>
      </c>
    </row>
    <row r="313" spans="1:4">
      <c r="A313">
        <v>312</v>
      </c>
      <c r="B313" t="s">
        <v>1315</v>
      </c>
      <c r="C313" t="s">
        <v>1333</v>
      </c>
      <c r="D313" t="s">
        <v>1334</v>
      </c>
    </row>
    <row r="314" spans="1:4">
      <c r="A314">
        <v>313</v>
      </c>
      <c r="B314" t="s">
        <v>1315</v>
      </c>
      <c r="C314" t="s">
        <v>1335</v>
      </c>
      <c r="D314" t="s">
        <v>1336</v>
      </c>
    </row>
    <row r="315" spans="1:4">
      <c r="A315">
        <v>314</v>
      </c>
      <c r="B315" t="s">
        <v>1315</v>
      </c>
      <c r="C315" t="s">
        <v>1337</v>
      </c>
      <c r="D315" t="s">
        <v>1338</v>
      </c>
    </row>
    <row r="316" spans="1:4">
      <c r="A316">
        <v>315</v>
      </c>
      <c r="B316" t="s">
        <v>1315</v>
      </c>
      <c r="C316" t="s">
        <v>1339</v>
      </c>
      <c r="D316" t="s">
        <v>1340</v>
      </c>
    </row>
    <row r="317" spans="1:4">
      <c r="A317">
        <v>316</v>
      </c>
      <c r="B317" t="s">
        <v>1315</v>
      </c>
      <c r="C317" t="s">
        <v>786</v>
      </c>
      <c r="D317" t="s">
        <v>1341</v>
      </c>
    </row>
    <row r="318" spans="1:4">
      <c r="A318">
        <v>317</v>
      </c>
      <c r="B318" t="s">
        <v>1315</v>
      </c>
      <c r="C318" t="s">
        <v>1342</v>
      </c>
      <c r="D318" t="s">
        <v>1343</v>
      </c>
    </row>
    <row r="319" spans="1:4">
      <c r="A319">
        <v>318</v>
      </c>
      <c r="B319" t="s">
        <v>1315</v>
      </c>
      <c r="C319" t="s">
        <v>1344</v>
      </c>
      <c r="D319" t="s">
        <v>1345</v>
      </c>
    </row>
    <row r="320" spans="1:4">
      <c r="A320">
        <v>319</v>
      </c>
      <c r="B320" t="s">
        <v>1315</v>
      </c>
      <c r="C320" t="s">
        <v>1346</v>
      </c>
      <c r="D320" t="s">
        <v>1347</v>
      </c>
    </row>
    <row r="321" spans="1:4">
      <c r="A321">
        <v>320</v>
      </c>
      <c r="B321" t="s">
        <v>1348</v>
      </c>
      <c r="C321" t="s">
        <v>1348</v>
      </c>
      <c r="D321" t="s">
        <v>1349</v>
      </c>
    </row>
    <row r="322" spans="1:4">
      <c r="A322">
        <v>321</v>
      </c>
      <c r="B322" t="s">
        <v>1350</v>
      </c>
      <c r="C322" t="s">
        <v>1350</v>
      </c>
      <c r="D322" t="s">
        <v>1351</v>
      </c>
    </row>
    <row r="323" spans="1:4">
      <c r="A323">
        <v>322</v>
      </c>
      <c r="B323" t="s">
        <v>1352</v>
      </c>
      <c r="C323" t="s">
        <v>1352</v>
      </c>
      <c r="D323" t="s">
        <v>1353</v>
      </c>
    </row>
    <row r="324" spans="1:4">
      <c r="A324">
        <v>323</v>
      </c>
      <c r="B324" t="s">
        <v>1354</v>
      </c>
      <c r="C324" t="s">
        <v>1354</v>
      </c>
      <c r="D324" t="s">
        <v>1355</v>
      </c>
    </row>
    <row r="325" spans="1:4">
      <c r="A325">
        <v>324</v>
      </c>
      <c r="B325" t="s">
        <v>1356</v>
      </c>
      <c r="C325" t="s">
        <v>1356</v>
      </c>
      <c r="D325" t="s">
        <v>1357</v>
      </c>
    </row>
    <row r="326" spans="1:4">
      <c r="A326">
        <v>325</v>
      </c>
      <c r="B326" t="s">
        <v>1358</v>
      </c>
      <c r="C326" t="s">
        <v>1358</v>
      </c>
      <c r="D326" t="s">
        <v>1359</v>
      </c>
    </row>
    <row r="327" spans="1:4">
      <c r="A327">
        <v>326</v>
      </c>
      <c r="B327" t="s">
        <v>1360</v>
      </c>
      <c r="C327" t="s">
        <v>1360</v>
      </c>
      <c r="D327" t="s">
        <v>1361</v>
      </c>
    </row>
    <row r="328" spans="1:4">
      <c r="A328">
        <v>327</v>
      </c>
      <c r="B328" t="s">
        <v>1362</v>
      </c>
      <c r="C328" t="s">
        <v>1362</v>
      </c>
      <c r="D328" t="s">
        <v>1363</v>
      </c>
    </row>
    <row r="329" spans="1:4">
      <c r="A329">
        <v>328</v>
      </c>
      <c r="B329" t="s">
        <v>1364</v>
      </c>
      <c r="C329" t="s">
        <v>1366</v>
      </c>
      <c r="D329" t="s">
        <v>1367</v>
      </c>
    </row>
    <row r="330" spans="1:4">
      <c r="A330">
        <v>329</v>
      </c>
      <c r="B330" t="s">
        <v>1364</v>
      </c>
      <c r="C330" t="s">
        <v>1368</v>
      </c>
      <c r="D330" t="s">
        <v>1369</v>
      </c>
    </row>
    <row r="331" spans="1:4">
      <c r="A331">
        <v>330</v>
      </c>
      <c r="B331" t="s">
        <v>1364</v>
      </c>
      <c r="C331" t="s">
        <v>1370</v>
      </c>
      <c r="D331" t="s">
        <v>1371</v>
      </c>
    </row>
    <row r="332" spans="1:4">
      <c r="A332">
        <v>331</v>
      </c>
      <c r="B332" t="s">
        <v>1364</v>
      </c>
      <c r="C332" t="s">
        <v>1364</v>
      </c>
      <c r="D332" t="s">
        <v>1365</v>
      </c>
    </row>
    <row r="333" spans="1:4">
      <c r="A333">
        <v>332</v>
      </c>
      <c r="B333" t="s">
        <v>1364</v>
      </c>
      <c r="C333" t="s">
        <v>1372</v>
      </c>
      <c r="D333" t="s">
        <v>1373</v>
      </c>
    </row>
    <row r="334" spans="1:4">
      <c r="A334">
        <v>333</v>
      </c>
      <c r="B334" t="s">
        <v>1364</v>
      </c>
      <c r="C334" t="s">
        <v>1374</v>
      </c>
      <c r="D334" t="s">
        <v>1375</v>
      </c>
    </row>
    <row r="335" spans="1:4">
      <c r="A335">
        <v>334</v>
      </c>
      <c r="B335" t="s">
        <v>1364</v>
      </c>
      <c r="C335" t="s">
        <v>1376</v>
      </c>
      <c r="D335" t="s">
        <v>1377</v>
      </c>
    </row>
    <row r="336" spans="1:4">
      <c r="A336">
        <v>335</v>
      </c>
      <c r="B336" t="s">
        <v>1364</v>
      </c>
      <c r="C336" t="s">
        <v>1378</v>
      </c>
      <c r="D336" t="s">
        <v>1379</v>
      </c>
    </row>
    <row r="337" spans="1:4">
      <c r="A337">
        <v>336</v>
      </c>
      <c r="B337" t="s">
        <v>1364</v>
      </c>
      <c r="C337" t="s">
        <v>1380</v>
      </c>
      <c r="D337" t="s">
        <v>1381</v>
      </c>
    </row>
    <row r="338" spans="1:4">
      <c r="A338">
        <v>337</v>
      </c>
      <c r="B338" t="s">
        <v>1364</v>
      </c>
      <c r="C338" t="s">
        <v>1382</v>
      </c>
      <c r="D338" t="s">
        <v>1383</v>
      </c>
    </row>
    <row r="339" spans="1:4">
      <c r="A339">
        <v>338</v>
      </c>
      <c r="B339" t="s">
        <v>1364</v>
      </c>
      <c r="C339" t="s">
        <v>1384</v>
      </c>
      <c r="D339" t="s">
        <v>1385</v>
      </c>
    </row>
    <row r="340" spans="1:4">
      <c r="A340">
        <v>339</v>
      </c>
      <c r="B340" t="s">
        <v>1364</v>
      </c>
      <c r="C340" t="s">
        <v>1386</v>
      </c>
      <c r="D340" t="s">
        <v>1387</v>
      </c>
    </row>
    <row r="341" spans="1:4">
      <c r="A341">
        <v>340</v>
      </c>
      <c r="B341" t="s">
        <v>1364</v>
      </c>
      <c r="C341" t="s">
        <v>782</v>
      </c>
      <c r="D341" t="s">
        <v>1388</v>
      </c>
    </row>
    <row r="342" spans="1:4">
      <c r="A342">
        <v>341</v>
      </c>
      <c r="B342" t="s">
        <v>1364</v>
      </c>
      <c r="C342" t="s">
        <v>1034</v>
      </c>
      <c r="D342" t="s">
        <v>1389</v>
      </c>
    </row>
    <row r="343" spans="1:4">
      <c r="A343">
        <v>342</v>
      </c>
      <c r="B343" t="s">
        <v>1364</v>
      </c>
      <c r="C343" t="s">
        <v>1390</v>
      </c>
      <c r="D343" t="s">
        <v>1391</v>
      </c>
    </row>
    <row r="344" spans="1:4">
      <c r="A344">
        <v>343</v>
      </c>
      <c r="B344" t="s">
        <v>1364</v>
      </c>
      <c r="C344" t="s">
        <v>1392</v>
      </c>
      <c r="D344" t="s">
        <v>1393</v>
      </c>
    </row>
    <row r="345" spans="1:4">
      <c r="A345">
        <v>344</v>
      </c>
      <c r="B345" t="s">
        <v>1364</v>
      </c>
      <c r="C345" t="s">
        <v>1394</v>
      </c>
      <c r="D345" t="s">
        <v>1395</v>
      </c>
    </row>
    <row r="346" spans="1:4">
      <c r="A346">
        <v>345</v>
      </c>
      <c r="B346" t="s">
        <v>1364</v>
      </c>
      <c r="C346" t="s">
        <v>1396</v>
      </c>
      <c r="D346" t="s">
        <v>1397</v>
      </c>
    </row>
    <row r="347" spans="1:4">
      <c r="A347">
        <v>346</v>
      </c>
      <c r="B347" t="s">
        <v>1398</v>
      </c>
      <c r="C347" t="s">
        <v>1400</v>
      </c>
      <c r="D347" t="s">
        <v>1401</v>
      </c>
    </row>
    <row r="348" spans="1:4">
      <c r="A348">
        <v>347</v>
      </c>
      <c r="B348" t="s">
        <v>1398</v>
      </c>
      <c r="C348" t="s">
        <v>1402</v>
      </c>
      <c r="D348" t="s">
        <v>1403</v>
      </c>
    </row>
    <row r="349" spans="1:4">
      <c r="A349">
        <v>348</v>
      </c>
      <c r="B349" t="s">
        <v>1398</v>
      </c>
      <c r="C349" t="s">
        <v>1398</v>
      </c>
      <c r="D349" t="s">
        <v>1399</v>
      </c>
    </row>
    <row r="350" spans="1:4">
      <c r="A350">
        <v>349</v>
      </c>
      <c r="B350" t="s">
        <v>1398</v>
      </c>
      <c r="C350" t="s">
        <v>1404</v>
      </c>
      <c r="D350" t="s">
        <v>1405</v>
      </c>
    </row>
    <row r="351" spans="1:4">
      <c r="A351">
        <v>350</v>
      </c>
      <c r="B351" t="s">
        <v>1398</v>
      </c>
      <c r="C351" t="s">
        <v>1406</v>
      </c>
      <c r="D351" t="s">
        <v>1407</v>
      </c>
    </row>
    <row r="352" spans="1:4">
      <c r="A352">
        <v>351</v>
      </c>
      <c r="B352" t="s">
        <v>1398</v>
      </c>
      <c r="C352" t="s">
        <v>1408</v>
      </c>
      <c r="D352" t="s">
        <v>1409</v>
      </c>
    </row>
    <row r="353" spans="1:4">
      <c r="A353">
        <v>352</v>
      </c>
      <c r="B353" t="s">
        <v>1398</v>
      </c>
      <c r="C353" t="s">
        <v>1410</v>
      </c>
      <c r="D353" t="s">
        <v>1411</v>
      </c>
    </row>
    <row r="354" spans="1:4">
      <c r="A354">
        <v>353</v>
      </c>
      <c r="B354" t="s">
        <v>1398</v>
      </c>
      <c r="C354" t="s">
        <v>1412</v>
      </c>
      <c r="D354" t="s">
        <v>1413</v>
      </c>
    </row>
    <row r="355" spans="1:4">
      <c r="A355">
        <v>354</v>
      </c>
      <c r="B355" t="s">
        <v>1398</v>
      </c>
      <c r="C355" t="s">
        <v>869</v>
      </c>
      <c r="D355" t="s">
        <v>1414</v>
      </c>
    </row>
    <row r="356" spans="1:4">
      <c r="A356">
        <v>355</v>
      </c>
      <c r="B356" t="s">
        <v>1398</v>
      </c>
      <c r="C356" t="s">
        <v>1415</v>
      </c>
      <c r="D356" t="s">
        <v>1416</v>
      </c>
    </row>
    <row r="357" spans="1:4">
      <c r="A357">
        <v>356</v>
      </c>
      <c r="B357" t="s">
        <v>1398</v>
      </c>
      <c r="C357" t="s">
        <v>1417</v>
      </c>
      <c r="D357" t="s">
        <v>1418</v>
      </c>
    </row>
    <row r="358" spans="1:4">
      <c r="A358">
        <v>357</v>
      </c>
      <c r="B358" t="s">
        <v>1398</v>
      </c>
      <c r="C358" t="s">
        <v>1419</v>
      </c>
      <c r="D358" t="s">
        <v>1420</v>
      </c>
    </row>
    <row r="359" spans="1:4">
      <c r="A359">
        <v>358</v>
      </c>
      <c r="B359" t="s">
        <v>1398</v>
      </c>
      <c r="C359" t="s">
        <v>1421</v>
      </c>
      <c r="D359" t="s">
        <v>1422</v>
      </c>
    </row>
    <row r="360" spans="1:4">
      <c r="A360">
        <v>359</v>
      </c>
      <c r="B360" t="s">
        <v>1398</v>
      </c>
      <c r="C360" t="s">
        <v>1423</v>
      </c>
      <c r="D360" t="s">
        <v>1424</v>
      </c>
    </row>
    <row r="361" spans="1:4">
      <c r="A361">
        <v>360</v>
      </c>
      <c r="B361" t="s">
        <v>1425</v>
      </c>
      <c r="C361" t="s">
        <v>1427</v>
      </c>
      <c r="D361" t="s">
        <v>1428</v>
      </c>
    </row>
    <row r="362" spans="1:4">
      <c r="A362">
        <v>361</v>
      </c>
      <c r="B362" t="s">
        <v>1425</v>
      </c>
      <c r="C362" t="s">
        <v>1429</v>
      </c>
      <c r="D362" t="s">
        <v>1430</v>
      </c>
    </row>
    <row r="363" spans="1:4">
      <c r="A363">
        <v>362</v>
      </c>
      <c r="B363" t="s">
        <v>1425</v>
      </c>
      <c r="C363" t="s">
        <v>1431</v>
      </c>
      <c r="D363" t="s">
        <v>1432</v>
      </c>
    </row>
    <row r="364" spans="1:4">
      <c r="A364">
        <v>363</v>
      </c>
      <c r="B364" t="s">
        <v>1425</v>
      </c>
      <c r="C364" t="s">
        <v>1425</v>
      </c>
      <c r="D364" t="s">
        <v>1426</v>
      </c>
    </row>
    <row r="365" spans="1:4">
      <c r="A365">
        <v>364</v>
      </c>
      <c r="B365" t="s">
        <v>1425</v>
      </c>
      <c r="C365" t="s">
        <v>1433</v>
      </c>
      <c r="D365" t="s">
        <v>1434</v>
      </c>
    </row>
    <row r="366" spans="1:4">
      <c r="A366">
        <v>365</v>
      </c>
      <c r="B366" t="s">
        <v>1425</v>
      </c>
      <c r="C366" t="s">
        <v>1435</v>
      </c>
      <c r="D366" t="s">
        <v>1436</v>
      </c>
    </row>
    <row r="367" spans="1:4">
      <c r="A367">
        <v>366</v>
      </c>
      <c r="B367" t="s">
        <v>1425</v>
      </c>
      <c r="C367" t="s">
        <v>1156</v>
      </c>
      <c r="D367" t="s">
        <v>1437</v>
      </c>
    </row>
    <row r="368" spans="1:4">
      <c r="A368">
        <v>367</v>
      </c>
      <c r="B368" t="s">
        <v>1425</v>
      </c>
      <c r="C368" t="s">
        <v>1438</v>
      </c>
      <c r="D368" t="s">
        <v>1439</v>
      </c>
    </row>
    <row r="369" spans="1:4">
      <c r="A369">
        <v>368</v>
      </c>
      <c r="B369" t="s">
        <v>1425</v>
      </c>
      <c r="C369" t="s">
        <v>1440</v>
      </c>
      <c r="D369" t="s">
        <v>1441</v>
      </c>
    </row>
    <row r="370" spans="1:4">
      <c r="A370">
        <v>369</v>
      </c>
      <c r="B370" t="s">
        <v>1425</v>
      </c>
      <c r="C370" t="s">
        <v>1442</v>
      </c>
      <c r="D370" t="s">
        <v>1443</v>
      </c>
    </row>
    <row r="371" spans="1:4">
      <c r="A371">
        <v>370</v>
      </c>
      <c r="B371" t="s">
        <v>1425</v>
      </c>
      <c r="C371" t="s">
        <v>1444</v>
      </c>
      <c r="D371" t="s">
        <v>1445</v>
      </c>
    </row>
    <row r="372" spans="1:4">
      <c r="A372">
        <v>371</v>
      </c>
      <c r="B372" t="s">
        <v>1425</v>
      </c>
      <c r="C372" t="s">
        <v>1446</v>
      </c>
      <c r="D372" t="s">
        <v>1447</v>
      </c>
    </row>
    <row r="373" spans="1:4">
      <c r="A373">
        <v>372</v>
      </c>
      <c r="B373" t="s">
        <v>1425</v>
      </c>
      <c r="C373" t="s">
        <v>1448</v>
      </c>
      <c r="D373" t="s">
        <v>1449</v>
      </c>
    </row>
    <row r="374" spans="1:4">
      <c r="A374">
        <v>373</v>
      </c>
      <c r="B374" t="s">
        <v>1425</v>
      </c>
      <c r="C374" t="s">
        <v>1450</v>
      </c>
      <c r="D374" t="s">
        <v>1451</v>
      </c>
    </row>
    <row r="375" spans="1:4">
      <c r="A375">
        <v>374</v>
      </c>
      <c r="B375" t="s">
        <v>1425</v>
      </c>
      <c r="C375" t="s">
        <v>1452</v>
      </c>
      <c r="D375" t="s">
        <v>1453</v>
      </c>
    </row>
    <row r="376" spans="1:4">
      <c r="A376">
        <v>375</v>
      </c>
      <c r="B376" t="s">
        <v>1425</v>
      </c>
      <c r="C376" t="s">
        <v>1454</v>
      </c>
      <c r="D376" t="s">
        <v>1455</v>
      </c>
    </row>
    <row r="377" spans="1:4">
      <c r="A377">
        <v>376</v>
      </c>
      <c r="B377" t="s">
        <v>1456</v>
      </c>
      <c r="C377" t="s">
        <v>1458</v>
      </c>
      <c r="D377" t="s">
        <v>1459</v>
      </c>
    </row>
    <row r="378" spans="1:4">
      <c r="A378">
        <v>377</v>
      </c>
      <c r="B378" t="s">
        <v>1456</v>
      </c>
      <c r="C378" t="s">
        <v>1460</v>
      </c>
      <c r="D378" t="s">
        <v>1461</v>
      </c>
    </row>
    <row r="379" spans="1:4">
      <c r="A379">
        <v>378</v>
      </c>
      <c r="B379" t="s">
        <v>1456</v>
      </c>
      <c r="C379" t="s">
        <v>1456</v>
      </c>
      <c r="D379" t="s">
        <v>1457</v>
      </c>
    </row>
    <row r="380" spans="1:4">
      <c r="A380">
        <v>379</v>
      </c>
      <c r="B380" t="s">
        <v>1456</v>
      </c>
      <c r="C380" t="s">
        <v>1462</v>
      </c>
      <c r="D380" t="s">
        <v>1463</v>
      </c>
    </row>
    <row r="381" spans="1:4">
      <c r="A381">
        <v>380</v>
      </c>
      <c r="B381" t="s">
        <v>1456</v>
      </c>
      <c r="C381" t="s">
        <v>1464</v>
      </c>
      <c r="D381" t="s">
        <v>1465</v>
      </c>
    </row>
    <row r="382" spans="1:4">
      <c r="A382">
        <v>381</v>
      </c>
      <c r="B382" t="s">
        <v>1456</v>
      </c>
      <c r="C382" t="s">
        <v>1466</v>
      </c>
      <c r="D382" t="s">
        <v>1467</v>
      </c>
    </row>
    <row r="383" spans="1:4">
      <c r="A383">
        <v>382</v>
      </c>
      <c r="B383" t="s">
        <v>1456</v>
      </c>
      <c r="C383" t="s">
        <v>1468</v>
      </c>
      <c r="D383" t="s">
        <v>1469</v>
      </c>
    </row>
    <row r="384" spans="1:4">
      <c r="A384">
        <v>383</v>
      </c>
      <c r="B384" t="s">
        <v>1456</v>
      </c>
      <c r="C384" t="s">
        <v>1470</v>
      </c>
      <c r="D384" t="s">
        <v>1471</v>
      </c>
    </row>
    <row r="385" spans="1:4">
      <c r="A385">
        <v>384</v>
      </c>
      <c r="B385" t="s">
        <v>1456</v>
      </c>
      <c r="C385" t="s">
        <v>1472</v>
      </c>
      <c r="D385" t="s">
        <v>1473</v>
      </c>
    </row>
    <row r="386" spans="1:4">
      <c r="A386">
        <v>385</v>
      </c>
      <c r="B386" t="s">
        <v>1456</v>
      </c>
      <c r="C386" t="s">
        <v>1474</v>
      </c>
      <c r="D386" t="s">
        <v>1475</v>
      </c>
    </row>
    <row r="387" spans="1:4">
      <c r="A387">
        <v>386</v>
      </c>
      <c r="B387" t="s">
        <v>1456</v>
      </c>
      <c r="C387" t="s">
        <v>1476</v>
      </c>
      <c r="D387" t="s">
        <v>1477</v>
      </c>
    </row>
    <row r="388" spans="1:4">
      <c r="A388">
        <v>387</v>
      </c>
      <c r="B388" t="s">
        <v>1456</v>
      </c>
      <c r="C388" t="s">
        <v>1446</v>
      </c>
      <c r="D388" t="s">
        <v>1478</v>
      </c>
    </row>
    <row r="389" spans="1:4">
      <c r="A389">
        <v>388</v>
      </c>
      <c r="B389" t="s">
        <v>1456</v>
      </c>
      <c r="C389" t="s">
        <v>1479</v>
      </c>
      <c r="D389" t="s">
        <v>1480</v>
      </c>
    </row>
    <row r="390" spans="1:4">
      <c r="A390">
        <v>389</v>
      </c>
      <c r="B390" t="s">
        <v>1456</v>
      </c>
      <c r="C390" t="s">
        <v>1481</v>
      </c>
      <c r="D390" t="s">
        <v>1482</v>
      </c>
    </row>
    <row r="391" spans="1:4">
      <c r="A391">
        <v>390</v>
      </c>
      <c r="B391" t="s">
        <v>1483</v>
      </c>
      <c r="C391" t="s">
        <v>1483</v>
      </c>
      <c r="D391" t="s">
        <v>1484</v>
      </c>
    </row>
    <row r="392" spans="1:4">
      <c r="A392">
        <v>391</v>
      </c>
      <c r="B392" t="s">
        <v>1485</v>
      </c>
      <c r="C392" t="s">
        <v>796</v>
      </c>
      <c r="D392" t="s">
        <v>1487</v>
      </c>
    </row>
    <row r="393" spans="1:4">
      <c r="A393">
        <v>392</v>
      </c>
      <c r="B393" t="s">
        <v>1485</v>
      </c>
      <c r="C393" t="s">
        <v>1488</v>
      </c>
      <c r="D393" t="s">
        <v>1489</v>
      </c>
    </row>
    <row r="394" spans="1:4">
      <c r="A394">
        <v>393</v>
      </c>
      <c r="B394" t="s">
        <v>1485</v>
      </c>
      <c r="C394" t="s">
        <v>1490</v>
      </c>
      <c r="D394" t="s">
        <v>1491</v>
      </c>
    </row>
    <row r="395" spans="1:4">
      <c r="A395">
        <v>394</v>
      </c>
      <c r="B395" t="s">
        <v>1485</v>
      </c>
      <c r="C395" t="s">
        <v>1492</v>
      </c>
      <c r="D395" t="s">
        <v>1493</v>
      </c>
    </row>
    <row r="396" spans="1:4">
      <c r="A396">
        <v>395</v>
      </c>
      <c r="B396" t="s">
        <v>1485</v>
      </c>
      <c r="C396" t="s">
        <v>1494</v>
      </c>
      <c r="D396" t="s">
        <v>1495</v>
      </c>
    </row>
    <row r="397" spans="1:4">
      <c r="A397">
        <v>396</v>
      </c>
      <c r="B397" t="s">
        <v>1485</v>
      </c>
      <c r="C397" t="s">
        <v>1485</v>
      </c>
      <c r="D397" t="s">
        <v>1486</v>
      </c>
    </row>
    <row r="398" spans="1:4">
      <c r="A398">
        <v>397</v>
      </c>
      <c r="B398" t="s">
        <v>1485</v>
      </c>
      <c r="C398" t="s">
        <v>1496</v>
      </c>
      <c r="D398" t="s">
        <v>1497</v>
      </c>
    </row>
    <row r="399" spans="1:4">
      <c r="A399">
        <v>398</v>
      </c>
      <c r="B399" t="s">
        <v>1485</v>
      </c>
      <c r="C399" t="s">
        <v>1498</v>
      </c>
      <c r="D399" t="s">
        <v>1499</v>
      </c>
    </row>
    <row r="400" spans="1:4">
      <c r="A400">
        <v>399</v>
      </c>
      <c r="B400" t="s">
        <v>1485</v>
      </c>
      <c r="C400" t="s">
        <v>1500</v>
      </c>
      <c r="D400" t="s">
        <v>1501</v>
      </c>
    </row>
    <row r="401" spans="1:4">
      <c r="A401">
        <v>400</v>
      </c>
      <c r="B401" t="s">
        <v>1485</v>
      </c>
      <c r="C401" t="s">
        <v>1502</v>
      </c>
      <c r="D401" t="s">
        <v>1503</v>
      </c>
    </row>
    <row r="402" spans="1:4">
      <c r="A402">
        <v>401</v>
      </c>
      <c r="B402" t="s">
        <v>1485</v>
      </c>
      <c r="C402" t="s">
        <v>1504</v>
      </c>
      <c r="D402" t="s">
        <v>1505</v>
      </c>
    </row>
    <row r="403" spans="1:4">
      <c r="A403">
        <v>402</v>
      </c>
      <c r="B403" t="s">
        <v>1485</v>
      </c>
      <c r="C403" t="s">
        <v>1506</v>
      </c>
      <c r="D403" t="s">
        <v>1507</v>
      </c>
    </row>
    <row r="404" spans="1:4">
      <c r="A404">
        <v>403</v>
      </c>
      <c r="B404" t="s">
        <v>1485</v>
      </c>
      <c r="C404" t="s">
        <v>1508</v>
      </c>
      <c r="D404" t="s">
        <v>1509</v>
      </c>
    </row>
    <row r="405" spans="1:4">
      <c r="A405">
        <v>404</v>
      </c>
      <c r="B405" t="s">
        <v>1485</v>
      </c>
      <c r="C405" t="s">
        <v>1282</v>
      </c>
      <c r="D405" t="s">
        <v>1510</v>
      </c>
    </row>
    <row r="406" spans="1:4">
      <c r="A406">
        <v>405</v>
      </c>
      <c r="B406" t="s">
        <v>1485</v>
      </c>
      <c r="C406" t="s">
        <v>1511</v>
      </c>
      <c r="D406" t="s">
        <v>1512</v>
      </c>
    </row>
    <row r="407" spans="1:4">
      <c r="A407">
        <v>406</v>
      </c>
      <c r="B407" t="s">
        <v>1485</v>
      </c>
      <c r="C407" t="s">
        <v>1071</v>
      </c>
      <c r="D407" t="s">
        <v>1513</v>
      </c>
    </row>
    <row r="408" spans="1:4">
      <c r="A408">
        <v>407</v>
      </c>
      <c r="B408" t="s">
        <v>1514</v>
      </c>
      <c r="C408" t="s">
        <v>1516</v>
      </c>
      <c r="D408" t="s">
        <v>1517</v>
      </c>
    </row>
    <row r="409" spans="1:4">
      <c r="A409">
        <v>408</v>
      </c>
      <c r="B409" t="s">
        <v>1514</v>
      </c>
      <c r="C409" t="s">
        <v>1518</v>
      </c>
      <c r="D409" t="s">
        <v>1519</v>
      </c>
    </row>
    <row r="410" spans="1:4">
      <c r="A410">
        <v>409</v>
      </c>
      <c r="B410" t="s">
        <v>1514</v>
      </c>
      <c r="C410" t="s">
        <v>1180</v>
      </c>
      <c r="D410" t="s">
        <v>1520</v>
      </c>
    </row>
    <row r="411" spans="1:4">
      <c r="A411">
        <v>410</v>
      </c>
      <c r="B411" t="s">
        <v>1514</v>
      </c>
      <c r="C411" t="s">
        <v>1514</v>
      </c>
      <c r="D411" t="s">
        <v>1515</v>
      </c>
    </row>
    <row r="412" spans="1:4">
      <c r="A412">
        <v>411</v>
      </c>
      <c r="B412" t="s">
        <v>1514</v>
      </c>
      <c r="C412" t="s">
        <v>909</v>
      </c>
      <c r="D412" t="s">
        <v>1521</v>
      </c>
    </row>
    <row r="413" spans="1:4">
      <c r="A413">
        <v>412</v>
      </c>
      <c r="B413" t="s">
        <v>1514</v>
      </c>
      <c r="C413" t="s">
        <v>1522</v>
      </c>
      <c r="D413" t="s">
        <v>1523</v>
      </c>
    </row>
    <row r="414" spans="1:4">
      <c r="A414">
        <v>413</v>
      </c>
      <c r="B414" t="s">
        <v>1514</v>
      </c>
      <c r="C414" t="s">
        <v>1524</v>
      </c>
      <c r="D414" t="s">
        <v>1525</v>
      </c>
    </row>
    <row r="415" spans="1:4">
      <c r="A415">
        <v>414</v>
      </c>
      <c r="B415" t="s">
        <v>1514</v>
      </c>
      <c r="C415" t="s">
        <v>1526</v>
      </c>
      <c r="D415" t="s">
        <v>1527</v>
      </c>
    </row>
    <row r="416" spans="1:4">
      <c r="A416">
        <v>415</v>
      </c>
      <c r="B416" t="s">
        <v>1514</v>
      </c>
      <c r="C416" t="s">
        <v>1528</v>
      </c>
      <c r="D416" t="s">
        <v>1529</v>
      </c>
    </row>
    <row r="417" spans="1:4">
      <c r="A417">
        <v>416</v>
      </c>
      <c r="B417" t="s">
        <v>1514</v>
      </c>
      <c r="C417" t="s">
        <v>1530</v>
      </c>
      <c r="D417" t="s">
        <v>1531</v>
      </c>
    </row>
    <row r="418" spans="1:4">
      <c r="A418">
        <v>417</v>
      </c>
      <c r="B418" t="s">
        <v>1514</v>
      </c>
      <c r="C418" t="s">
        <v>1532</v>
      </c>
      <c r="D418" t="s">
        <v>1533</v>
      </c>
    </row>
    <row r="419" spans="1:4">
      <c r="A419">
        <v>418</v>
      </c>
      <c r="B419" t="s">
        <v>1514</v>
      </c>
      <c r="C419" t="s">
        <v>1534</v>
      </c>
      <c r="D419" t="s">
        <v>1535</v>
      </c>
    </row>
    <row r="420" spans="1:4">
      <c r="A420">
        <v>419</v>
      </c>
      <c r="B420" t="s">
        <v>1514</v>
      </c>
      <c r="C420" t="s">
        <v>1536</v>
      </c>
      <c r="D420" t="s">
        <v>1537</v>
      </c>
    </row>
    <row r="421" spans="1:4">
      <c r="A421">
        <v>420</v>
      </c>
      <c r="B421" t="s">
        <v>1514</v>
      </c>
      <c r="C421" t="s">
        <v>1538</v>
      </c>
      <c r="D421" t="s">
        <v>1539</v>
      </c>
    </row>
    <row r="422" spans="1:4">
      <c r="A422">
        <v>421</v>
      </c>
      <c r="B422" t="s">
        <v>1540</v>
      </c>
      <c r="C422" t="s">
        <v>1542</v>
      </c>
      <c r="D422" t="s">
        <v>1543</v>
      </c>
    </row>
    <row r="423" spans="1:4">
      <c r="A423">
        <v>422</v>
      </c>
      <c r="B423" t="s">
        <v>1540</v>
      </c>
      <c r="C423" t="s">
        <v>1544</v>
      </c>
      <c r="D423" t="s">
        <v>1545</v>
      </c>
    </row>
    <row r="424" spans="1:4">
      <c r="A424">
        <v>423</v>
      </c>
      <c r="B424" t="s">
        <v>1540</v>
      </c>
      <c r="C424" t="s">
        <v>1546</v>
      </c>
      <c r="D424" t="s">
        <v>1547</v>
      </c>
    </row>
    <row r="425" spans="1:4">
      <c r="A425">
        <v>424</v>
      </c>
      <c r="B425" t="s">
        <v>1540</v>
      </c>
      <c r="C425" t="s">
        <v>1548</v>
      </c>
      <c r="D425" t="s">
        <v>1549</v>
      </c>
    </row>
    <row r="426" spans="1:4">
      <c r="A426">
        <v>425</v>
      </c>
      <c r="B426" t="s">
        <v>1540</v>
      </c>
      <c r="C426" t="s">
        <v>1540</v>
      </c>
      <c r="D426" t="s">
        <v>1541</v>
      </c>
    </row>
    <row r="427" spans="1:4">
      <c r="A427">
        <v>426</v>
      </c>
      <c r="B427" t="s">
        <v>1540</v>
      </c>
      <c r="C427" t="s">
        <v>1550</v>
      </c>
      <c r="D427" t="s">
        <v>1551</v>
      </c>
    </row>
    <row r="428" spans="1:4">
      <c r="A428">
        <v>427</v>
      </c>
      <c r="B428" t="s">
        <v>1540</v>
      </c>
      <c r="C428" t="s">
        <v>1552</v>
      </c>
      <c r="D428" t="s">
        <v>1553</v>
      </c>
    </row>
    <row r="429" spans="1:4">
      <c r="A429">
        <v>428</v>
      </c>
      <c r="B429" t="s">
        <v>1540</v>
      </c>
      <c r="C429" t="s">
        <v>1554</v>
      </c>
      <c r="D429" t="s">
        <v>1555</v>
      </c>
    </row>
    <row r="430" spans="1:4">
      <c r="A430">
        <v>429</v>
      </c>
      <c r="B430" t="s">
        <v>1540</v>
      </c>
      <c r="C430" t="s">
        <v>1556</v>
      </c>
      <c r="D430" t="s">
        <v>1557</v>
      </c>
    </row>
    <row r="431" spans="1:4">
      <c r="A431">
        <v>430</v>
      </c>
      <c r="B431" t="s">
        <v>1540</v>
      </c>
      <c r="C431" t="s">
        <v>1558</v>
      </c>
      <c r="D431" t="s">
        <v>1559</v>
      </c>
    </row>
    <row r="432" spans="1:4">
      <c r="A432">
        <v>431</v>
      </c>
      <c r="B432" t="s">
        <v>1540</v>
      </c>
      <c r="C432" t="s">
        <v>1560</v>
      </c>
      <c r="D432" t="s">
        <v>1561</v>
      </c>
    </row>
    <row r="433" spans="1:4">
      <c r="A433">
        <v>432</v>
      </c>
      <c r="B433" t="s">
        <v>1540</v>
      </c>
      <c r="C433" t="s">
        <v>1562</v>
      </c>
      <c r="D433" t="s">
        <v>1563</v>
      </c>
    </row>
    <row r="434" spans="1:4">
      <c r="A434">
        <v>433</v>
      </c>
      <c r="B434" t="s">
        <v>1540</v>
      </c>
      <c r="C434" t="s">
        <v>1564</v>
      </c>
      <c r="D434" t="s">
        <v>1565</v>
      </c>
    </row>
    <row r="435" spans="1:4">
      <c r="A435">
        <v>434</v>
      </c>
      <c r="B435" t="s">
        <v>1540</v>
      </c>
      <c r="C435" t="s">
        <v>1566</v>
      </c>
      <c r="D435" t="s">
        <v>1567</v>
      </c>
    </row>
    <row r="436" spans="1:4">
      <c r="A436">
        <v>435</v>
      </c>
      <c r="B436" t="s">
        <v>1540</v>
      </c>
      <c r="C436" t="s">
        <v>1568</v>
      </c>
      <c r="D436" t="s">
        <v>1569</v>
      </c>
    </row>
    <row r="437" spans="1:4">
      <c r="A437">
        <v>436</v>
      </c>
      <c r="B437" t="s">
        <v>1540</v>
      </c>
      <c r="C437" t="s">
        <v>1570</v>
      </c>
      <c r="D437" t="s">
        <v>1571</v>
      </c>
    </row>
    <row r="438" spans="1:4">
      <c r="A438">
        <v>437</v>
      </c>
      <c r="B438" t="s">
        <v>1540</v>
      </c>
      <c r="C438" t="s">
        <v>1572</v>
      </c>
      <c r="D438" t="s">
        <v>1573</v>
      </c>
    </row>
    <row r="439" spans="1:4">
      <c r="A439">
        <v>438</v>
      </c>
      <c r="B439" t="s">
        <v>1540</v>
      </c>
      <c r="C439" t="s">
        <v>1574</v>
      </c>
      <c r="D439" t="s">
        <v>1575</v>
      </c>
    </row>
    <row r="440" spans="1:4">
      <c r="A440">
        <v>439</v>
      </c>
      <c r="B440" t="s">
        <v>1540</v>
      </c>
      <c r="C440" t="s">
        <v>1576</v>
      </c>
      <c r="D440" t="s">
        <v>1577</v>
      </c>
    </row>
    <row r="441" spans="1:4">
      <c r="A441">
        <v>440</v>
      </c>
      <c r="B441" t="s">
        <v>1540</v>
      </c>
      <c r="C441" t="s">
        <v>1578</v>
      </c>
      <c r="D441" t="s">
        <v>1579</v>
      </c>
    </row>
    <row r="442" spans="1:4">
      <c r="A442">
        <v>441</v>
      </c>
      <c r="B442" t="s">
        <v>1580</v>
      </c>
      <c r="C442" t="s">
        <v>1582</v>
      </c>
      <c r="D442" t="s">
        <v>1583</v>
      </c>
    </row>
    <row r="443" spans="1:4">
      <c r="A443">
        <v>442</v>
      </c>
      <c r="B443" t="s">
        <v>1580</v>
      </c>
      <c r="C443" t="s">
        <v>1584</v>
      </c>
      <c r="D443" t="s">
        <v>1585</v>
      </c>
    </row>
    <row r="444" spans="1:4">
      <c r="A444">
        <v>443</v>
      </c>
      <c r="B444" t="s">
        <v>1580</v>
      </c>
      <c r="C444" t="s">
        <v>1586</v>
      </c>
      <c r="D444" t="s">
        <v>1587</v>
      </c>
    </row>
    <row r="445" spans="1:4">
      <c r="A445">
        <v>444</v>
      </c>
      <c r="B445" t="s">
        <v>1580</v>
      </c>
      <c r="C445" t="s">
        <v>1588</v>
      </c>
      <c r="D445" t="s">
        <v>1589</v>
      </c>
    </row>
    <row r="446" spans="1:4">
      <c r="A446">
        <v>445</v>
      </c>
      <c r="B446" t="s">
        <v>1580</v>
      </c>
      <c r="C446" t="s">
        <v>1590</v>
      </c>
      <c r="D446" t="s">
        <v>1591</v>
      </c>
    </row>
    <row r="447" spans="1:4">
      <c r="A447">
        <v>446</v>
      </c>
      <c r="B447" t="s">
        <v>1580</v>
      </c>
      <c r="C447" t="s">
        <v>1592</v>
      </c>
      <c r="D447" t="s">
        <v>1593</v>
      </c>
    </row>
    <row r="448" spans="1:4">
      <c r="A448">
        <v>447</v>
      </c>
      <c r="B448" t="s">
        <v>1580</v>
      </c>
      <c r="C448" t="s">
        <v>1580</v>
      </c>
      <c r="D448" t="s">
        <v>1581</v>
      </c>
    </row>
    <row r="449" spans="1:4">
      <c r="A449">
        <v>448</v>
      </c>
      <c r="B449" t="s">
        <v>1580</v>
      </c>
      <c r="C449" t="s">
        <v>1594</v>
      </c>
      <c r="D449" t="s">
        <v>1595</v>
      </c>
    </row>
    <row r="450" spans="1:4">
      <c r="A450">
        <v>449</v>
      </c>
      <c r="B450" t="s">
        <v>1580</v>
      </c>
      <c r="C450" t="s">
        <v>1596</v>
      </c>
      <c r="D450" t="s">
        <v>1597</v>
      </c>
    </row>
    <row r="451" spans="1:4">
      <c r="A451">
        <v>450</v>
      </c>
      <c r="B451" t="s">
        <v>1580</v>
      </c>
      <c r="C451" t="s">
        <v>1598</v>
      </c>
      <c r="D451" t="s">
        <v>1599</v>
      </c>
    </row>
    <row r="452" spans="1:4">
      <c r="A452">
        <v>451</v>
      </c>
      <c r="B452" t="s">
        <v>1580</v>
      </c>
      <c r="C452" t="s">
        <v>1600</v>
      </c>
      <c r="D452" t="s">
        <v>1601</v>
      </c>
    </row>
    <row r="453" spans="1:4">
      <c r="A453">
        <v>452</v>
      </c>
      <c r="B453" t="s">
        <v>1580</v>
      </c>
      <c r="C453" t="s">
        <v>1602</v>
      </c>
      <c r="D453" t="s">
        <v>1603</v>
      </c>
    </row>
    <row r="454" spans="1:4">
      <c r="A454">
        <v>453</v>
      </c>
      <c r="B454" t="s">
        <v>1580</v>
      </c>
      <c r="C454" t="s">
        <v>1604</v>
      </c>
      <c r="D454" t="s">
        <v>1605</v>
      </c>
    </row>
    <row r="455" spans="1:4">
      <c r="A455">
        <v>454</v>
      </c>
      <c r="B455" t="s">
        <v>1580</v>
      </c>
      <c r="C455" t="s">
        <v>1606</v>
      </c>
      <c r="D455" t="s">
        <v>1607</v>
      </c>
    </row>
    <row r="456" spans="1:4">
      <c r="A456">
        <v>455</v>
      </c>
      <c r="B456" t="s">
        <v>1580</v>
      </c>
      <c r="C456" t="s">
        <v>1608</v>
      </c>
      <c r="D456" t="s">
        <v>1609</v>
      </c>
    </row>
    <row r="457" spans="1:4">
      <c r="A457">
        <v>456</v>
      </c>
      <c r="B457" t="s">
        <v>1580</v>
      </c>
      <c r="C457" t="s">
        <v>1610</v>
      </c>
      <c r="D457" t="s">
        <v>1611</v>
      </c>
    </row>
    <row r="458" spans="1:4">
      <c r="A458">
        <v>457</v>
      </c>
      <c r="B458" t="s">
        <v>1580</v>
      </c>
      <c r="C458" t="s">
        <v>1612</v>
      </c>
      <c r="D458" t="s">
        <v>1613</v>
      </c>
    </row>
    <row r="459" spans="1:4">
      <c r="A459">
        <v>458</v>
      </c>
      <c r="B459" t="s">
        <v>1580</v>
      </c>
      <c r="C459" t="s">
        <v>1614</v>
      </c>
      <c r="D459" t="s">
        <v>1615</v>
      </c>
    </row>
    <row r="460" spans="1:4">
      <c r="A460">
        <v>459</v>
      </c>
      <c r="B460" t="s">
        <v>1580</v>
      </c>
      <c r="C460" t="s">
        <v>1616</v>
      </c>
      <c r="D460" t="s">
        <v>1617</v>
      </c>
    </row>
    <row r="461" spans="1:4">
      <c r="A461">
        <v>460</v>
      </c>
      <c r="B461" t="s">
        <v>1580</v>
      </c>
      <c r="C461" t="s">
        <v>1618</v>
      </c>
      <c r="D461" t="s">
        <v>1619</v>
      </c>
    </row>
    <row r="462" spans="1:4">
      <c r="A462">
        <v>461</v>
      </c>
      <c r="B462" t="s">
        <v>1580</v>
      </c>
      <c r="C462" t="s">
        <v>1620</v>
      </c>
      <c r="D462" t="s">
        <v>1621</v>
      </c>
    </row>
    <row r="463" spans="1:4">
      <c r="A463">
        <v>462</v>
      </c>
      <c r="B463" t="s">
        <v>1580</v>
      </c>
      <c r="C463" t="s">
        <v>1622</v>
      </c>
      <c r="D463" t="s">
        <v>1623</v>
      </c>
    </row>
    <row r="464" spans="1:4">
      <c r="A464">
        <v>463</v>
      </c>
      <c r="B464" t="s">
        <v>1580</v>
      </c>
      <c r="C464" t="s">
        <v>1624</v>
      </c>
      <c r="D464" t="s">
        <v>1625</v>
      </c>
    </row>
    <row r="465" spans="1:4">
      <c r="A465">
        <v>464</v>
      </c>
      <c r="B465" t="s">
        <v>1626</v>
      </c>
      <c r="C465" t="s">
        <v>1628</v>
      </c>
      <c r="D465" t="s">
        <v>1629</v>
      </c>
    </row>
    <row r="466" spans="1:4">
      <c r="A466">
        <v>465</v>
      </c>
      <c r="B466" t="s">
        <v>1626</v>
      </c>
      <c r="C466" t="s">
        <v>1630</v>
      </c>
      <c r="D466" t="s">
        <v>1631</v>
      </c>
    </row>
    <row r="467" spans="1:4">
      <c r="A467">
        <v>466</v>
      </c>
      <c r="B467" t="s">
        <v>1626</v>
      </c>
      <c r="C467" t="s">
        <v>1632</v>
      </c>
      <c r="D467" t="s">
        <v>1633</v>
      </c>
    </row>
    <row r="468" spans="1:4">
      <c r="A468">
        <v>467</v>
      </c>
      <c r="B468" t="s">
        <v>1626</v>
      </c>
      <c r="C468" t="s">
        <v>1634</v>
      </c>
      <c r="D468" t="s">
        <v>1635</v>
      </c>
    </row>
    <row r="469" spans="1:4">
      <c r="A469">
        <v>468</v>
      </c>
      <c r="B469" t="s">
        <v>1626</v>
      </c>
      <c r="C469" t="s">
        <v>1636</v>
      </c>
      <c r="D469" t="s">
        <v>1637</v>
      </c>
    </row>
    <row r="470" spans="1:4">
      <c r="A470">
        <v>469</v>
      </c>
      <c r="B470" t="s">
        <v>1626</v>
      </c>
      <c r="C470" t="s">
        <v>1638</v>
      </c>
      <c r="D470" t="s">
        <v>1639</v>
      </c>
    </row>
    <row r="471" spans="1:4">
      <c r="A471">
        <v>470</v>
      </c>
      <c r="B471" t="s">
        <v>1626</v>
      </c>
      <c r="C471" t="s">
        <v>1626</v>
      </c>
      <c r="D471" t="s">
        <v>1627</v>
      </c>
    </row>
    <row r="472" spans="1:4">
      <c r="A472">
        <v>471</v>
      </c>
      <c r="B472" t="s">
        <v>1626</v>
      </c>
      <c r="C472" t="s">
        <v>1640</v>
      </c>
      <c r="D472" t="s">
        <v>1641</v>
      </c>
    </row>
    <row r="473" spans="1:4">
      <c r="A473">
        <v>472</v>
      </c>
      <c r="B473" t="s">
        <v>1626</v>
      </c>
      <c r="C473" t="s">
        <v>1642</v>
      </c>
      <c r="D473" t="s">
        <v>1643</v>
      </c>
    </row>
    <row r="474" spans="1:4">
      <c r="A474">
        <v>473</v>
      </c>
      <c r="B474" t="s">
        <v>1626</v>
      </c>
      <c r="C474" t="s">
        <v>1644</v>
      </c>
      <c r="D474" t="s">
        <v>1645</v>
      </c>
    </row>
    <row r="475" spans="1:4">
      <c r="A475">
        <v>474</v>
      </c>
      <c r="B475" t="s">
        <v>1626</v>
      </c>
      <c r="C475" t="s">
        <v>1646</v>
      </c>
      <c r="D475" t="s">
        <v>1647</v>
      </c>
    </row>
    <row r="476" spans="1:4">
      <c r="A476">
        <v>475</v>
      </c>
      <c r="B476" t="s">
        <v>1626</v>
      </c>
      <c r="C476" t="s">
        <v>1648</v>
      </c>
      <c r="D476" t="s">
        <v>1649</v>
      </c>
    </row>
    <row r="477" spans="1:4">
      <c r="A477">
        <v>476</v>
      </c>
      <c r="B477" t="s">
        <v>1626</v>
      </c>
      <c r="C477" t="s">
        <v>1650</v>
      </c>
      <c r="D477" t="s">
        <v>1651</v>
      </c>
    </row>
    <row r="478" spans="1:4">
      <c r="A478">
        <v>477</v>
      </c>
      <c r="B478" t="s">
        <v>1626</v>
      </c>
      <c r="C478" t="s">
        <v>1652</v>
      </c>
      <c r="D478" t="s">
        <v>1653</v>
      </c>
    </row>
    <row r="479" spans="1:4">
      <c r="A479">
        <v>478</v>
      </c>
      <c r="B479" t="s">
        <v>1626</v>
      </c>
      <c r="C479" t="s">
        <v>1654</v>
      </c>
      <c r="D479" t="s">
        <v>1655</v>
      </c>
    </row>
    <row r="480" spans="1:4">
      <c r="A480">
        <v>479</v>
      </c>
      <c r="B480" t="s">
        <v>1656</v>
      </c>
      <c r="C480" t="s">
        <v>1658</v>
      </c>
      <c r="D480" t="s">
        <v>1659</v>
      </c>
    </row>
    <row r="481" spans="1:4">
      <c r="A481">
        <v>480</v>
      </c>
      <c r="B481" t="s">
        <v>1656</v>
      </c>
      <c r="C481" t="s">
        <v>1660</v>
      </c>
      <c r="D481" t="s">
        <v>1661</v>
      </c>
    </row>
    <row r="482" spans="1:4">
      <c r="A482">
        <v>481</v>
      </c>
      <c r="B482" t="s">
        <v>1656</v>
      </c>
      <c r="C482" t="s">
        <v>1662</v>
      </c>
      <c r="D482" t="s">
        <v>1663</v>
      </c>
    </row>
    <row r="483" spans="1:4">
      <c r="A483">
        <v>482</v>
      </c>
      <c r="B483" t="s">
        <v>1656</v>
      </c>
      <c r="C483" t="s">
        <v>1664</v>
      </c>
      <c r="D483" t="s">
        <v>1665</v>
      </c>
    </row>
    <row r="484" spans="1:4">
      <c r="A484">
        <v>483</v>
      </c>
      <c r="B484" t="s">
        <v>1656</v>
      </c>
      <c r="C484" t="s">
        <v>1656</v>
      </c>
      <c r="D484" t="s">
        <v>1657</v>
      </c>
    </row>
    <row r="485" spans="1:4">
      <c r="A485">
        <v>484</v>
      </c>
      <c r="B485" t="s">
        <v>1656</v>
      </c>
      <c r="C485" t="s">
        <v>1666</v>
      </c>
      <c r="D485" t="s">
        <v>1667</v>
      </c>
    </row>
    <row r="486" spans="1:4">
      <c r="A486">
        <v>485</v>
      </c>
      <c r="B486" t="s">
        <v>1656</v>
      </c>
      <c r="C486" t="s">
        <v>1668</v>
      </c>
      <c r="D486" t="s">
        <v>1669</v>
      </c>
    </row>
    <row r="487" spans="1:4">
      <c r="A487">
        <v>486</v>
      </c>
      <c r="B487" t="s">
        <v>1656</v>
      </c>
      <c r="C487" t="s">
        <v>1670</v>
      </c>
      <c r="D487" t="s">
        <v>1671</v>
      </c>
    </row>
    <row r="488" spans="1:4">
      <c r="A488">
        <v>487</v>
      </c>
      <c r="B488" t="s">
        <v>1656</v>
      </c>
      <c r="C488" t="s">
        <v>1672</v>
      </c>
      <c r="D488" t="s">
        <v>1673</v>
      </c>
    </row>
    <row r="489" spans="1:4">
      <c r="A489">
        <v>488</v>
      </c>
      <c r="B489" t="s">
        <v>1656</v>
      </c>
      <c r="C489" t="s">
        <v>1674</v>
      </c>
      <c r="D489" t="s">
        <v>1675</v>
      </c>
    </row>
    <row r="490" spans="1:4">
      <c r="A490">
        <v>489</v>
      </c>
      <c r="B490" t="s">
        <v>1656</v>
      </c>
      <c r="C490" t="s">
        <v>1676</v>
      </c>
      <c r="D490" t="s">
        <v>1677</v>
      </c>
    </row>
    <row r="491" spans="1:4">
      <c r="A491">
        <v>490</v>
      </c>
      <c r="B491" t="s">
        <v>1656</v>
      </c>
      <c r="C491" t="s">
        <v>1678</v>
      </c>
      <c r="D491" t="s">
        <v>1679</v>
      </c>
    </row>
    <row r="492" spans="1:4">
      <c r="A492">
        <v>491</v>
      </c>
      <c r="B492" t="s">
        <v>1680</v>
      </c>
      <c r="C492" t="s">
        <v>1682</v>
      </c>
      <c r="D492" t="s">
        <v>1683</v>
      </c>
    </row>
    <row r="493" spans="1:4">
      <c r="A493">
        <v>492</v>
      </c>
      <c r="B493" t="s">
        <v>1680</v>
      </c>
      <c r="C493" t="s">
        <v>1684</v>
      </c>
      <c r="D493" t="s">
        <v>1685</v>
      </c>
    </row>
    <row r="494" spans="1:4">
      <c r="A494">
        <v>493</v>
      </c>
      <c r="B494" t="s">
        <v>1680</v>
      </c>
      <c r="C494" t="s">
        <v>1686</v>
      </c>
      <c r="D494" t="s">
        <v>1687</v>
      </c>
    </row>
    <row r="495" spans="1:4">
      <c r="A495">
        <v>494</v>
      </c>
      <c r="B495" t="s">
        <v>1680</v>
      </c>
      <c r="C495" t="s">
        <v>1688</v>
      </c>
      <c r="D495" t="s">
        <v>1689</v>
      </c>
    </row>
    <row r="496" spans="1:4">
      <c r="A496">
        <v>495</v>
      </c>
      <c r="B496" t="s">
        <v>1680</v>
      </c>
      <c r="C496" t="s">
        <v>1680</v>
      </c>
      <c r="D496" t="s">
        <v>1681</v>
      </c>
    </row>
    <row r="497" spans="1:4">
      <c r="A497">
        <v>496</v>
      </c>
      <c r="B497" t="s">
        <v>1680</v>
      </c>
      <c r="C497" t="s">
        <v>1690</v>
      </c>
      <c r="D497" t="s">
        <v>1691</v>
      </c>
    </row>
    <row r="498" spans="1:4">
      <c r="A498">
        <v>497</v>
      </c>
      <c r="B498" t="s">
        <v>1680</v>
      </c>
      <c r="C498" t="s">
        <v>1692</v>
      </c>
      <c r="D498" t="s">
        <v>1693</v>
      </c>
    </row>
    <row r="499" spans="1:4">
      <c r="A499">
        <v>498</v>
      </c>
      <c r="B499" t="s">
        <v>1680</v>
      </c>
      <c r="C499" t="s">
        <v>1694</v>
      </c>
      <c r="D499" t="s">
        <v>1695</v>
      </c>
    </row>
    <row r="500" spans="1:4">
      <c r="A500">
        <v>499</v>
      </c>
      <c r="B500" t="s">
        <v>1680</v>
      </c>
      <c r="C500" t="s">
        <v>1696</v>
      </c>
      <c r="D500" t="s">
        <v>1697</v>
      </c>
    </row>
    <row r="501" spans="1:4">
      <c r="A501">
        <v>500</v>
      </c>
      <c r="B501" t="s">
        <v>1680</v>
      </c>
      <c r="C501" t="s">
        <v>1698</v>
      </c>
      <c r="D501" t="s">
        <v>1699</v>
      </c>
    </row>
    <row r="502" spans="1:4">
      <c r="A502">
        <v>501</v>
      </c>
      <c r="B502" t="s">
        <v>1680</v>
      </c>
      <c r="C502" t="s">
        <v>1700</v>
      </c>
      <c r="D502" t="s">
        <v>1701</v>
      </c>
    </row>
    <row r="503" spans="1:4">
      <c r="A503">
        <v>502</v>
      </c>
      <c r="B503" t="s">
        <v>1680</v>
      </c>
      <c r="C503" t="s">
        <v>1702</v>
      </c>
      <c r="D503" t="s">
        <v>1703</v>
      </c>
    </row>
    <row r="504" spans="1:4">
      <c r="A504">
        <v>503</v>
      </c>
      <c r="B504" t="s">
        <v>1680</v>
      </c>
      <c r="C504" t="s">
        <v>1704</v>
      </c>
      <c r="D504" t="s">
        <v>1705</v>
      </c>
    </row>
    <row r="505" spans="1:4">
      <c r="A505">
        <v>504</v>
      </c>
      <c r="B505" t="s">
        <v>1680</v>
      </c>
      <c r="C505" t="s">
        <v>1706</v>
      </c>
      <c r="D505" t="s">
        <v>1707</v>
      </c>
    </row>
    <row r="506" spans="1:4">
      <c r="A506">
        <v>505</v>
      </c>
      <c r="B506" t="s">
        <v>1680</v>
      </c>
      <c r="C506" t="s">
        <v>1708</v>
      </c>
      <c r="D506" t="s">
        <v>1709</v>
      </c>
    </row>
    <row r="507" spans="1:4">
      <c r="A507">
        <v>506</v>
      </c>
      <c r="B507" t="s">
        <v>1680</v>
      </c>
      <c r="C507" t="s">
        <v>1710</v>
      </c>
      <c r="D507" t="s">
        <v>1711</v>
      </c>
    </row>
    <row r="508" spans="1:4">
      <c r="A508">
        <v>507</v>
      </c>
      <c r="B508" t="s">
        <v>1680</v>
      </c>
      <c r="C508" t="s">
        <v>1712</v>
      </c>
      <c r="D508" t="s">
        <v>1713</v>
      </c>
    </row>
    <row r="509" spans="1:4">
      <c r="A509">
        <v>508</v>
      </c>
      <c r="B509" t="s">
        <v>1680</v>
      </c>
      <c r="C509" t="s">
        <v>1714</v>
      </c>
      <c r="D509" t="s">
        <v>1715</v>
      </c>
    </row>
    <row r="510" spans="1:4">
      <c r="A510">
        <v>509</v>
      </c>
      <c r="B510" t="s">
        <v>1716</v>
      </c>
      <c r="C510" t="s">
        <v>1718</v>
      </c>
      <c r="D510" t="s">
        <v>1719</v>
      </c>
    </row>
    <row r="511" spans="1:4">
      <c r="A511">
        <v>510</v>
      </c>
      <c r="B511" t="s">
        <v>1716</v>
      </c>
      <c r="C511" t="s">
        <v>1720</v>
      </c>
      <c r="D511" t="s">
        <v>1721</v>
      </c>
    </row>
    <row r="512" spans="1:4">
      <c r="A512">
        <v>511</v>
      </c>
      <c r="B512" t="s">
        <v>1716</v>
      </c>
      <c r="C512" t="s">
        <v>1722</v>
      </c>
      <c r="D512" t="s">
        <v>1723</v>
      </c>
    </row>
    <row r="513" spans="1:4">
      <c r="A513">
        <v>512</v>
      </c>
      <c r="B513" t="s">
        <v>1716</v>
      </c>
      <c r="C513" t="s">
        <v>1724</v>
      </c>
      <c r="D513" t="s">
        <v>1725</v>
      </c>
    </row>
    <row r="514" spans="1:4">
      <c r="A514">
        <v>513</v>
      </c>
      <c r="B514" t="s">
        <v>1716</v>
      </c>
      <c r="C514" t="s">
        <v>1726</v>
      </c>
      <c r="D514" t="s">
        <v>1727</v>
      </c>
    </row>
    <row r="515" spans="1:4">
      <c r="A515">
        <v>514</v>
      </c>
      <c r="B515" t="s">
        <v>1716</v>
      </c>
      <c r="C515" t="s">
        <v>1728</v>
      </c>
      <c r="D515" t="s">
        <v>1729</v>
      </c>
    </row>
    <row r="516" spans="1:4">
      <c r="A516">
        <v>515</v>
      </c>
      <c r="B516" t="s">
        <v>1716</v>
      </c>
      <c r="C516" t="s">
        <v>1716</v>
      </c>
      <c r="D516" t="s">
        <v>1717</v>
      </c>
    </row>
    <row r="517" spans="1:4">
      <c r="A517">
        <v>516</v>
      </c>
      <c r="B517" t="s">
        <v>1716</v>
      </c>
      <c r="C517" t="s">
        <v>1730</v>
      </c>
      <c r="D517" t="s">
        <v>1731</v>
      </c>
    </row>
    <row r="518" spans="1:4">
      <c r="A518">
        <v>517</v>
      </c>
      <c r="B518" t="s">
        <v>1716</v>
      </c>
      <c r="C518" t="s">
        <v>1097</v>
      </c>
      <c r="D518" t="s">
        <v>1732</v>
      </c>
    </row>
    <row r="519" spans="1:4">
      <c r="A519">
        <v>518</v>
      </c>
      <c r="B519" t="s">
        <v>1716</v>
      </c>
      <c r="C519" t="s">
        <v>1733</v>
      </c>
      <c r="D519" t="s">
        <v>1734</v>
      </c>
    </row>
    <row r="520" spans="1:4">
      <c r="A520">
        <v>519</v>
      </c>
      <c r="B520" t="s">
        <v>1716</v>
      </c>
      <c r="C520" t="s">
        <v>1706</v>
      </c>
      <c r="D520" t="s">
        <v>1735</v>
      </c>
    </row>
    <row r="521" spans="1:4">
      <c r="A521">
        <v>520</v>
      </c>
      <c r="B521" t="s">
        <v>1716</v>
      </c>
      <c r="C521" t="s">
        <v>1736</v>
      </c>
      <c r="D521" t="s">
        <v>1737</v>
      </c>
    </row>
    <row r="522" spans="1:4">
      <c r="A522">
        <v>521</v>
      </c>
      <c r="B522" t="s">
        <v>1716</v>
      </c>
      <c r="C522" t="s">
        <v>1738</v>
      </c>
      <c r="D522" t="s">
        <v>1739</v>
      </c>
    </row>
    <row r="523" spans="1:4">
      <c r="A523">
        <v>522</v>
      </c>
      <c r="B523" t="s">
        <v>1716</v>
      </c>
      <c r="C523" t="s">
        <v>1740</v>
      </c>
      <c r="D523" t="s">
        <v>1741</v>
      </c>
    </row>
    <row r="524" spans="1:4">
      <c r="A524">
        <v>523</v>
      </c>
      <c r="B524" t="s">
        <v>1716</v>
      </c>
      <c r="C524" t="s">
        <v>1742</v>
      </c>
      <c r="D524" t="s">
        <v>1743</v>
      </c>
    </row>
    <row r="525" spans="1:4">
      <c r="A525">
        <v>524</v>
      </c>
      <c r="B525" t="s">
        <v>1716</v>
      </c>
      <c r="C525" t="s">
        <v>1744</v>
      </c>
      <c r="D525" t="s">
        <v>1745</v>
      </c>
    </row>
    <row r="526" spans="1:4">
      <c r="A526">
        <v>525</v>
      </c>
      <c r="B526" t="s">
        <v>1716</v>
      </c>
      <c r="C526" t="s">
        <v>1746</v>
      </c>
      <c r="D526" t="s">
        <v>1747</v>
      </c>
    </row>
    <row r="527" spans="1:4">
      <c r="A527">
        <v>526</v>
      </c>
      <c r="B527" t="s">
        <v>1748</v>
      </c>
      <c r="C527" t="s">
        <v>1750</v>
      </c>
      <c r="D527" t="s">
        <v>1751</v>
      </c>
    </row>
    <row r="528" spans="1:4">
      <c r="A528">
        <v>527</v>
      </c>
      <c r="B528" t="s">
        <v>1748</v>
      </c>
      <c r="C528" t="s">
        <v>1238</v>
      </c>
      <c r="D528" t="s">
        <v>1752</v>
      </c>
    </row>
    <row r="529" spans="1:4">
      <c r="A529">
        <v>528</v>
      </c>
      <c r="B529" t="s">
        <v>1748</v>
      </c>
      <c r="C529" t="s">
        <v>1753</v>
      </c>
      <c r="D529" t="s">
        <v>1754</v>
      </c>
    </row>
    <row r="530" spans="1:4">
      <c r="A530">
        <v>529</v>
      </c>
      <c r="B530" t="s">
        <v>1748</v>
      </c>
      <c r="C530" t="s">
        <v>1755</v>
      </c>
      <c r="D530" t="s">
        <v>1756</v>
      </c>
    </row>
    <row r="531" spans="1:4">
      <c r="A531">
        <v>530</v>
      </c>
      <c r="B531" t="s">
        <v>1748</v>
      </c>
      <c r="C531" t="s">
        <v>1757</v>
      </c>
      <c r="D531" t="s">
        <v>1758</v>
      </c>
    </row>
    <row r="532" spans="1:4">
      <c r="A532">
        <v>531</v>
      </c>
      <c r="B532" t="s">
        <v>1748</v>
      </c>
      <c r="C532" t="s">
        <v>764</v>
      </c>
      <c r="D532" t="s">
        <v>1759</v>
      </c>
    </row>
    <row r="533" spans="1:4">
      <c r="A533">
        <v>532</v>
      </c>
      <c r="B533" t="s">
        <v>1748</v>
      </c>
      <c r="C533" t="s">
        <v>1760</v>
      </c>
      <c r="D533" t="s">
        <v>1761</v>
      </c>
    </row>
    <row r="534" spans="1:4">
      <c r="A534">
        <v>533</v>
      </c>
      <c r="B534" t="s">
        <v>1748</v>
      </c>
      <c r="C534" t="s">
        <v>1748</v>
      </c>
      <c r="D534" t="s">
        <v>1749</v>
      </c>
    </row>
    <row r="535" spans="1:4">
      <c r="A535">
        <v>534</v>
      </c>
      <c r="B535" t="s">
        <v>1748</v>
      </c>
      <c r="C535" t="s">
        <v>1762</v>
      </c>
      <c r="D535" t="s">
        <v>1763</v>
      </c>
    </row>
    <row r="536" spans="1:4">
      <c r="A536">
        <v>535</v>
      </c>
      <c r="B536" t="s">
        <v>1748</v>
      </c>
      <c r="C536" t="s">
        <v>1764</v>
      </c>
      <c r="D536" t="s">
        <v>1765</v>
      </c>
    </row>
    <row r="537" spans="1:4">
      <c r="A537">
        <v>536</v>
      </c>
      <c r="B537" t="s">
        <v>1766</v>
      </c>
      <c r="C537" t="s">
        <v>1768</v>
      </c>
      <c r="D537" t="s">
        <v>1769</v>
      </c>
    </row>
    <row r="538" spans="1:4">
      <c r="A538">
        <v>537</v>
      </c>
      <c r="B538" t="s">
        <v>1766</v>
      </c>
      <c r="C538" t="s">
        <v>1770</v>
      </c>
      <c r="D538" t="s">
        <v>1771</v>
      </c>
    </row>
    <row r="539" spans="1:4">
      <c r="A539">
        <v>538</v>
      </c>
      <c r="B539" t="s">
        <v>1766</v>
      </c>
      <c r="C539" t="s">
        <v>1766</v>
      </c>
      <c r="D539" t="s">
        <v>1767</v>
      </c>
    </row>
    <row r="540" spans="1:4">
      <c r="A540">
        <v>539</v>
      </c>
      <c r="B540" t="s">
        <v>1766</v>
      </c>
      <c r="C540" t="s">
        <v>1772</v>
      </c>
      <c r="D540" t="s">
        <v>1773</v>
      </c>
    </row>
    <row r="541" spans="1:4">
      <c r="A541">
        <v>540</v>
      </c>
      <c r="B541" t="s">
        <v>1766</v>
      </c>
      <c r="C541" t="s">
        <v>1774</v>
      </c>
      <c r="D541" t="s">
        <v>1775</v>
      </c>
    </row>
    <row r="542" spans="1:4">
      <c r="A542">
        <v>541</v>
      </c>
      <c r="B542" t="s">
        <v>1766</v>
      </c>
      <c r="C542" t="s">
        <v>1776</v>
      </c>
      <c r="D542" t="s">
        <v>1777</v>
      </c>
    </row>
    <row r="543" spans="1:4">
      <c r="A543">
        <v>542</v>
      </c>
      <c r="B543" t="s">
        <v>1766</v>
      </c>
      <c r="C543" t="s">
        <v>1778</v>
      </c>
      <c r="D543" t="s">
        <v>1779</v>
      </c>
    </row>
    <row r="544" spans="1:4">
      <c r="A544">
        <v>543</v>
      </c>
      <c r="B544" t="s">
        <v>1766</v>
      </c>
      <c r="C544" t="s">
        <v>1780</v>
      </c>
      <c r="D544" t="s">
        <v>1781</v>
      </c>
    </row>
    <row r="545" spans="1:4">
      <c r="A545">
        <v>544</v>
      </c>
      <c r="B545" t="s">
        <v>1766</v>
      </c>
      <c r="C545" t="s">
        <v>1782</v>
      </c>
      <c r="D545" t="s">
        <v>1783</v>
      </c>
    </row>
    <row r="546" spans="1:4">
      <c r="A546">
        <v>545</v>
      </c>
      <c r="B546" t="s">
        <v>1766</v>
      </c>
      <c r="C546" t="s">
        <v>1784</v>
      </c>
      <c r="D546" t="s">
        <v>1785</v>
      </c>
    </row>
    <row r="547" spans="1:4">
      <c r="A547">
        <v>546</v>
      </c>
      <c r="B547" t="s">
        <v>1766</v>
      </c>
      <c r="C547" t="s">
        <v>1786</v>
      </c>
      <c r="D547" t="s">
        <v>1787</v>
      </c>
    </row>
    <row r="548" spans="1:4">
      <c r="A548">
        <v>547</v>
      </c>
      <c r="B548" t="s">
        <v>1766</v>
      </c>
      <c r="C548" t="s">
        <v>1788</v>
      </c>
      <c r="D548" t="s">
        <v>1789</v>
      </c>
    </row>
    <row r="549" spans="1:4">
      <c r="A549">
        <v>548</v>
      </c>
      <c r="B549" t="s">
        <v>1766</v>
      </c>
      <c r="C549" t="s">
        <v>1790</v>
      </c>
      <c r="D549" t="s">
        <v>1791</v>
      </c>
    </row>
    <row r="550" spans="1:4">
      <c r="A550">
        <v>549</v>
      </c>
      <c r="B550" t="s">
        <v>1766</v>
      </c>
      <c r="C550" t="s">
        <v>1792</v>
      </c>
      <c r="D550" t="s">
        <v>1793</v>
      </c>
    </row>
    <row r="551" spans="1:4">
      <c r="A551">
        <v>550</v>
      </c>
      <c r="B551" t="s">
        <v>1766</v>
      </c>
      <c r="C551" t="s">
        <v>1794</v>
      </c>
      <c r="D551" t="s">
        <v>1795</v>
      </c>
    </row>
    <row r="552" spans="1:4">
      <c r="A552">
        <v>551</v>
      </c>
      <c r="B552" t="s">
        <v>1796</v>
      </c>
      <c r="C552" t="s">
        <v>1798</v>
      </c>
      <c r="D552" t="s">
        <v>1799</v>
      </c>
    </row>
    <row r="553" spans="1:4">
      <c r="A553">
        <v>552</v>
      </c>
      <c r="B553" t="s">
        <v>1796</v>
      </c>
      <c r="C553" t="s">
        <v>1800</v>
      </c>
      <c r="D553" t="s">
        <v>1801</v>
      </c>
    </row>
    <row r="554" spans="1:4">
      <c r="A554">
        <v>553</v>
      </c>
      <c r="B554" t="s">
        <v>1796</v>
      </c>
      <c r="C554" t="s">
        <v>764</v>
      </c>
      <c r="D554" t="s">
        <v>1802</v>
      </c>
    </row>
    <row r="555" spans="1:4">
      <c r="A555">
        <v>554</v>
      </c>
      <c r="B555" t="s">
        <v>1796</v>
      </c>
      <c r="C555" t="s">
        <v>1803</v>
      </c>
      <c r="D555" t="s">
        <v>1804</v>
      </c>
    </row>
    <row r="556" spans="1:4">
      <c r="A556">
        <v>555</v>
      </c>
      <c r="B556" t="s">
        <v>1796</v>
      </c>
      <c r="C556" t="s">
        <v>1805</v>
      </c>
      <c r="D556" t="s">
        <v>1806</v>
      </c>
    </row>
    <row r="557" spans="1:4">
      <c r="A557">
        <v>556</v>
      </c>
      <c r="B557" t="s">
        <v>1796</v>
      </c>
      <c r="C557" t="s">
        <v>1807</v>
      </c>
      <c r="D557" t="s">
        <v>1808</v>
      </c>
    </row>
    <row r="558" spans="1:4">
      <c r="A558">
        <v>557</v>
      </c>
      <c r="B558" t="s">
        <v>1796</v>
      </c>
      <c r="C558" t="s">
        <v>1796</v>
      </c>
      <c r="D558" t="s">
        <v>1797</v>
      </c>
    </row>
    <row r="559" spans="1:4">
      <c r="A559">
        <v>558</v>
      </c>
      <c r="B559" t="s">
        <v>1796</v>
      </c>
      <c r="C559" t="s">
        <v>1809</v>
      </c>
      <c r="D559" t="s">
        <v>1810</v>
      </c>
    </row>
    <row r="560" spans="1:4">
      <c r="A560">
        <v>559</v>
      </c>
      <c r="B560" t="s">
        <v>1796</v>
      </c>
      <c r="C560" t="s">
        <v>1811</v>
      </c>
      <c r="D560" t="s">
        <v>1812</v>
      </c>
    </row>
    <row r="561" spans="1:4">
      <c r="A561">
        <v>560</v>
      </c>
      <c r="B561" t="s">
        <v>1796</v>
      </c>
      <c r="C561" t="s">
        <v>1333</v>
      </c>
      <c r="D561" t="s">
        <v>1813</v>
      </c>
    </row>
    <row r="562" spans="1:4">
      <c r="A562">
        <v>561</v>
      </c>
      <c r="B562" t="s">
        <v>1796</v>
      </c>
      <c r="C562" t="s">
        <v>1814</v>
      </c>
      <c r="D562" t="s">
        <v>1815</v>
      </c>
    </row>
    <row r="563" spans="1:4">
      <c r="A563">
        <v>562</v>
      </c>
      <c r="B563" t="s">
        <v>1796</v>
      </c>
      <c r="C563" t="s">
        <v>1502</v>
      </c>
      <c r="D563" t="s">
        <v>1816</v>
      </c>
    </row>
    <row r="564" spans="1:4">
      <c r="A564">
        <v>563</v>
      </c>
      <c r="B564" t="s">
        <v>1796</v>
      </c>
      <c r="C564" t="s">
        <v>1817</v>
      </c>
      <c r="D564" t="s">
        <v>1818</v>
      </c>
    </row>
    <row r="565" spans="1:4">
      <c r="A565">
        <v>564</v>
      </c>
      <c r="B565" t="s">
        <v>1796</v>
      </c>
      <c r="C565" t="s">
        <v>1819</v>
      </c>
      <c r="D565" t="s">
        <v>1820</v>
      </c>
    </row>
    <row r="566" spans="1:4">
      <c r="A566">
        <v>565</v>
      </c>
      <c r="B566" t="s">
        <v>1796</v>
      </c>
      <c r="C566" t="s">
        <v>1821</v>
      </c>
      <c r="D566" t="s">
        <v>1822</v>
      </c>
    </row>
    <row r="567" spans="1:4">
      <c r="A567">
        <v>566</v>
      </c>
      <c r="B567" t="s">
        <v>1796</v>
      </c>
      <c r="C567" t="s">
        <v>1823</v>
      </c>
      <c r="D567" t="s">
        <v>1824</v>
      </c>
    </row>
    <row r="568" spans="1:4">
      <c r="A568">
        <v>567</v>
      </c>
      <c r="B568" t="s">
        <v>1796</v>
      </c>
      <c r="C568" t="s">
        <v>1825</v>
      </c>
      <c r="D568" t="s">
        <v>1826</v>
      </c>
    </row>
    <row r="569" spans="1:4">
      <c r="A569">
        <v>568</v>
      </c>
      <c r="B569" t="s">
        <v>1796</v>
      </c>
      <c r="C569" t="s">
        <v>1827</v>
      </c>
      <c r="D569" t="s">
        <v>1828</v>
      </c>
    </row>
    <row r="570" spans="1:4">
      <c r="A570">
        <v>569</v>
      </c>
      <c r="B570" t="s">
        <v>1796</v>
      </c>
      <c r="C570" t="s">
        <v>1536</v>
      </c>
      <c r="D570" t="s">
        <v>1829</v>
      </c>
    </row>
    <row r="571" spans="1:4">
      <c r="A571">
        <v>570</v>
      </c>
      <c r="B571" t="s">
        <v>1796</v>
      </c>
      <c r="C571" t="s">
        <v>1830</v>
      </c>
      <c r="D571" t="s">
        <v>1831</v>
      </c>
    </row>
    <row r="572" spans="1:4">
      <c r="A572">
        <v>571</v>
      </c>
      <c r="B572" t="s">
        <v>1796</v>
      </c>
      <c r="C572" t="s">
        <v>1832</v>
      </c>
      <c r="D572" t="s">
        <v>1833</v>
      </c>
    </row>
    <row r="573" spans="1:4">
      <c r="A573">
        <v>572</v>
      </c>
      <c r="B573" t="s">
        <v>1834</v>
      </c>
      <c r="C573" t="s">
        <v>1836</v>
      </c>
      <c r="D573" t="s">
        <v>1837</v>
      </c>
    </row>
    <row r="574" spans="1:4">
      <c r="A574">
        <v>573</v>
      </c>
      <c r="B574" t="s">
        <v>1834</v>
      </c>
      <c r="C574" t="s">
        <v>1838</v>
      </c>
      <c r="D574" t="s">
        <v>1839</v>
      </c>
    </row>
    <row r="575" spans="1:4">
      <c r="A575">
        <v>574</v>
      </c>
      <c r="B575" t="s">
        <v>1834</v>
      </c>
      <c r="C575" t="s">
        <v>1840</v>
      </c>
      <c r="D575" t="s">
        <v>1841</v>
      </c>
    </row>
    <row r="576" spans="1:4">
      <c r="A576">
        <v>575</v>
      </c>
      <c r="B576" t="s">
        <v>1834</v>
      </c>
      <c r="C576" t="s">
        <v>1842</v>
      </c>
      <c r="D576" t="s">
        <v>1843</v>
      </c>
    </row>
    <row r="577" spans="1:4">
      <c r="A577">
        <v>576</v>
      </c>
      <c r="B577" t="s">
        <v>1834</v>
      </c>
      <c r="C577" t="s">
        <v>1834</v>
      </c>
      <c r="D577" t="s">
        <v>1835</v>
      </c>
    </row>
    <row r="578" spans="1:4">
      <c r="A578">
        <v>577</v>
      </c>
      <c r="B578" t="s">
        <v>1834</v>
      </c>
      <c r="C578" t="s">
        <v>1844</v>
      </c>
      <c r="D578" t="s">
        <v>1845</v>
      </c>
    </row>
    <row r="579" spans="1:4">
      <c r="A579">
        <v>578</v>
      </c>
      <c r="B579" t="s">
        <v>1834</v>
      </c>
      <c r="C579" t="s">
        <v>1846</v>
      </c>
      <c r="D579" t="s">
        <v>1847</v>
      </c>
    </row>
    <row r="580" spans="1:4">
      <c r="A580">
        <v>579</v>
      </c>
      <c r="B580" t="s">
        <v>1834</v>
      </c>
      <c r="C580" t="s">
        <v>1848</v>
      </c>
      <c r="D580" t="s">
        <v>1849</v>
      </c>
    </row>
    <row r="581" spans="1:4">
      <c r="A581">
        <v>580</v>
      </c>
      <c r="B581" t="s">
        <v>1834</v>
      </c>
      <c r="C581" t="s">
        <v>1850</v>
      </c>
      <c r="D581" t="s">
        <v>1851</v>
      </c>
    </row>
    <row r="582" spans="1:4">
      <c r="A582">
        <v>581</v>
      </c>
      <c r="B582" t="s">
        <v>1834</v>
      </c>
      <c r="C582" t="s">
        <v>1852</v>
      </c>
      <c r="D582" t="s">
        <v>1853</v>
      </c>
    </row>
    <row r="583" spans="1:4">
      <c r="A583">
        <v>582</v>
      </c>
      <c r="B583" t="s">
        <v>1834</v>
      </c>
      <c r="C583" t="s">
        <v>1854</v>
      </c>
      <c r="D583" t="s">
        <v>1855</v>
      </c>
    </row>
    <row r="584" spans="1:4">
      <c r="A584">
        <v>583</v>
      </c>
      <c r="B584" t="s">
        <v>1834</v>
      </c>
      <c r="C584" t="s">
        <v>1856</v>
      </c>
      <c r="D584" t="s">
        <v>1857</v>
      </c>
    </row>
    <row r="585" spans="1:4">
      <c r="A585">
        <v>584</v>
      </c>
      <c r="B585" t="s">
        <v>1834</v>
      </c>
      <c r="C585" t="s">
        <v>1858</v>
      </c>
      <c r="D585" t="s">
        <v>1859</v>
      </c>
    </row>
    <row r="586" spans="1:4">
      <c r="A586">
        <v>585</v>
      </c>
      <c r="B586" t="s">
        <v>1860</v>
      </c>
      <c r="C586" t="s">
        <v>1862</v>
      </c>
      <c r="D586" t="s">
        <v>1863</v>
      </c>
    </row>
    <row r="587" spans="1:4">
      <c r="A587">
        <v>586</v>
      </c>
      <c r="B587" t="s">
        <v>1860</v>
      </c>
      <c r="C587" t="s">
        <v>1864</v>
      </c>
      <c r="D587" t="s">
        <v>1865</v>
      </c>
    </row>
    <row r="588" spans="1:4">
      <c r="A588">
        <v>587</v>
      </c>
      <c r="B588" t="s">
        <v>1860</v>
      </c>
      <c r="C588" t="s">
        <v>1866</v>
      </c>
      <c r="D588" t="s">
        <v>1867</v>
      </c>
    </row>
    <row r="589" spans="1:4">
      <c r="A589">
        <v>588</v>
      </c>
      <c r="B589" t="s">
        <v>1860</v>
      </c>
      <c r="C589" t="s">
        <v>1868</v>
      </c>
      <c r="D589" t="s">
        <v>1869</v>
      </c>
    </row>
    <row r="590" spans="1:4">
      <c r="A590">
        <v>589</v>
      </c>
      <c r="B590" t="s">
        <v>1860</v>
      </c>
      <c r="C590" t="s">
        <v>1870</v>
      </c>
      <c r="D590" t="s">
        <v>1871</v>
      </c>
    </row>
    <row r="591" spans="1:4">
      <c r="A591">
        <v>590</v>
      </c>
      <c r="B591" t="s">
        <v>1860</v>
      </c>
      <c r="C591" t="s">
        <v>1860</v>
      </c>
      <c r="D591" t="s">
        <v>1861</v>
      </c>
    </row>
    <row r="592" spans="1:4">
      <c r="A592">
        <v>591</v>
      </c>
      <c r="B592" t="s">
        <v>1860</v>
      </c>
      <c r="C592" t="s">
        <v>1872</v>
      </c>
      <c r="D592" t="s">
        <v>1873</v>
      </c>
    </row>
    <row r="593" spans="1:4">
      <c r="A593">
        <v>592</v>
      </c>
      <c r="B593" t="s">
        <v>1860</v>
      </c>
      <c r="C593" t="s">
        <v>1874</v>
      </c>
      <c r="D593" t="s">
        <v>1875</v>
      </c>
    </row>
    <row r="594" spans="1:4">
      <c r="A594">
        <v>593</v>
      </c>
      <c r="B594" t="s">
        <v>1860</v>
      </c>
      <c r="C594" t="s">
        <v>1876</v>
      </c>
      <c r="D594" t="s">
        <v>1877</v>
      </c>
    </row>
    <row r="595" spans="1:4">
      <c r="A595">
        <v>594</v>
      </c>
      <c r="B595" t="s">
        <v>1860</v>
      </c>
      <c r="C595" t="s">
        <v>1878</v>
      </c>
      <c r="D595" t="s">
        <v>1879</v>
      </c>
    </row>
    <row r="596" spans="1:4">
      <c r="A596">
        <v>595</v>
      </c>
      <c r="B596" t="s">
        <v>1860</v>
      </c>
      <c r="C596" t="s">
        <v>1880</v>
      </c>
      <c r="D596" t="s">
        <v>1881</v>
      </c>
    </row>
    <row r="597" spans="1:4">
      <c r="A597">
        <v>596</v>
      </c>
      <c r="B597" t="s">
        <v>1860</v>
      </c>
      <c r="C597" t="s">
        <v>1882</v>
      </c>
      <c r="D597" t="s">
        <v>1883</v>
      </c>
    </row>
    <row r="598" spans="1:4">
      <c r="A598">
        <v>597</v>
      </c>
      <c r="B598" t="s">
        <v>1860</v>
      </c>
      <c r="C598" t="s">
        <v>1884</v>
      </c>
      <c r="D598" t="s">
        <v>1885</v>
      </c>
    </row>
    <row r="599" spans="1:4">
      <c r="A599">
        <v>598</v>
      </c>
      <c r="B599" t="s">
        <v>1886</v>
      </c>
      <c r="C599" t="s">
        <v>1888</v>
      </c>
      <c r="D599" t="s">
        <v>1889</v>
      </c>
    </row>
    <row r="600" spans="1:4">
      <c r="A600">
        <v>599</v>
      </c>
      <c r="B600" t="s">
        <v>1886</v>
      </c>
      <c r="C600" t="s">
        <v>1890</v>
      </c>
      <c r="D600" t="s">
        <v>1891</v>
      </c>
    </row>
    <row r="601" spans="1:4">
      <c r="A601">
        <v>600</v>
      </c>
      <c r="B601" t="s">
        <v>1886</v>
      </c>
      <c r="C601" t="s">
        <v>1892</v>
      </c>
      <c r="D601" t="s">
        <v>1893</v>
      </c>
    </row>
    <row r="602" spans="1:4">
      <c r="A602">
        <v>601</v>
      </c>
      <c r="B602" t="s">
        <v>1886</v>
      </c>
      <c r="C602" t="s">
        <v>1894</v>
      </c>
      <c r="D602" t="s">
        <v>1895</v>
      </c>
    </row>
    <row r="603" spans="1:4">
      <c r="A603">
        <v>602</v>
      </c>
      <c r="B603" t="s">
        <v>1886</v>
      </c>
      <c r="C603" t="s">
        <v>1896</v>
      </c>
      <c r="D603" t="s">
        <v>1897</v>
      </c>
    </row>
    <row r="604" spans="1:4">
      <c r="A604">
        <v>603</v>
      </c>
      <c r="B604" t="s">
        <v>1886</v>
      </c>
      <c r="C604" t="s">
        <v>1898</v>
      </c>
      <c r="D604" t="s">
        <v>1899</v>
      </c>
    </row>
    <row r="605" spans="1:4">
      <c r="A605">
        <v>604</v>
      </c>
      <c r="B605" t="s">
        <v>1886</v>
      </c>
      <c r="C605" t="s">
        <v>1900</v>
      </c>
      <c r="D605" t="s">
        <v>1901</v>
      </c>
    </row>
    <row r="606" spans="1:4">
      <c r="A606">
        <v>605</v>
      </c>
      <c r="B606" t="s">
        <v>1886</v>
      </c>
      <c r="C606" t="s">
        <v>1902</v>
      </c>
      <c r="D606" t="s">
        <v>1903</v>
      </c>
    </row>
    <row r="607" spans="1:4">
      <c r="A607">
        <v>606</v>
      </c>
      <c r="B607" t="s">
        <v>1886</v>
      </c>
      <c r="C607" t="s">
        <v>1904</v>
      </c>
      <c r="D607" t="s">
        <v>1905</v>
      </c>
    </row>
    <row r="608" spans="1:4">
      <c r="A608">
        <v>607</v>
      </c>
      <c r="B608" t="s">
        <v>1886</v>
      </c>
      <c r="C608" t="s">
        <v>1906</v>
      </c>
      <c r="D608" t="s">
        <v>1907</v>
      </c>
    </row>
    <row r="609" spans="1:4">
      <c r="A609">
        <v>608</v>
      </c>
      <c r="B609" t="s">
        <v>1886</v>
      </c>
      <c r="C609" t="s">
        <v>1886</v>
      </c>
      <c r="D609" t="s">
        <v>1887</v>
      </c>
    </row>
    <row r="610" spans="1:4">
      <c r="A610">
        <v>609</v>
      </c>
      <c r="B610" t="s">
        <v>1886</v>
      </c>
      <c r="C610" t="s">
        <v>1908</v>
      </c>
      <c r="D610" t="s">
        <v>1909</v>
      </c>
    </row>
    <row r="611" spans="1:4">
      <c r="A611">
        <v>610</v>
      </c>
      <c r="B611" t="s">
        <v>1886</v>
      </c>
      <c r="C611" t="s">
        <v>1910</v>
      </c>
      <c r="D611" t="s">
        <v>1911</v>
      </c>
    </row>
    <row r="612" spans="1:4">
      <c r="A612">
        <v>611</v>
      </c>
      <c r="B612" t="s">
        <v>1886</v>
      </c>
      <c r="C612" t="s">
        <v>1912</v>
      </c>
      <c r="D612" t="s">
        <v>1913</v>
      </c>
    </row>
    <row r="613" spans="1:4">
      <c r="A613">
        <v>612</v>
      </c>
      <c r="B613" t="s">
        <v>1886</v>
      </c>
      <c r="C613" t="s">
        <v>1914</v>
      </c>
      <c r="D613" t="s">
        <v>1915</v>
      </c>
    </row>
    <row r="614" spans="1:4">
      <c r="A614">
        <v>613</v>
      </c>
      <c r="B614" t="s">
        <v>1886</v>
      </c>
      <c r="C614" t="s">
        <v>1190</v>
      </c>
      <c r="D614" t="s">
        <v>1916</v>
      </c>
    </row>
    <row r="615" spans="1:4">
      <c r="A615">
        <v>614</v>
      </c>
      <c r="B615" t="s">
        <v>1886</v>
      </c>
      <c r="C615" t="s">
        <v>1917</v>
      </c>
      <c r="D615" t="s">
        <v>1918</v>
      </c>
    </row>
    <row r="616" spans="1:4">
      <c r="A616">
        <v>615</v>
      </c>
      <c r="B616" t="s">
        <v>1886</v>
      </c>
      <c r="C616" t="s">
        <v>1919</v>
      </c>
      <c r="D616" t="s">
        <v>1920</v>
      </c>
    </row>
    <row r="617" spans="1:4">
      <c r="A617">
        <v>616</v>
      </c>
      <c r="B617" t="s">
        <v>1921</v>
      </c>
      <c r="C617" t="s">
        <v>1923</v>
      </c>
      <c r="D617" t="s">
        <v>1924</v>
      </c>
    </row>
    <row r="618" spans="1:4">
      <c r="A618">
        <v>617</v>
      </c>
      <c r="B618" t="s">
        <v>1921</v>
      </c>
      <c r="C618" t="s">
        <v>1925</v>
      </c>
      <c r="D618" t="s">
        <v>1926</v>
      </c>
    </row>
    <row r="619" spans="1:4">
      <c r="A619">
        <v>618</v>
      </c>
      <c r="B619" t="s">
        <v>1921</v>
      </c>
      <c r="C619" t="s">
        <v>1927</v>
      </c>
      <c r="D619" t="s">
        <v>1928</v>
      </c>
    </row>
    <row r="620" spans="1:4">
      <c r="A620">
        <v>619</v>
      </c>
      <c r="B620" t="s">
        <v>1921</v>
      </c>
      <c r="C620" t="s">
        <v>1929</v>
      </c>
      <c r="D620" t="s">
        <v>1930</v>
      </c>
    </row>
    <row r="621" spans="1:4">
      <c r="A621">
        <v>620</v>
      </c>
      <c r="B621" t="s">
        <v>1921</v>
      </c>
      <c r="C621" t="s">
        <v>1931</v>
      </c>
      <c r="D621" t="s">
        <v>1932</v>
      </c>
    </row>
    <row r="622" spans="1:4">
      <c r="A622">
        <v>621</v>
      </c>
      <c r="B622" t="s">
        <v>1921</v>
      </c>
      <c r="C622" t="s">
        <v>1933</v>
      </c>
      <c r="D622" t="s">
        <v>1934</v>
      </c>
    </row>
    <row r="623" spans="1:4">
      <c r="A623">
        <v>622</v>
      </c>
      <c r="B623" t="s">
        <v>1921</v>
      </c>
      <c r="C623" t="s">
        <v>1935</v>
      </c>
      <c r="D623" t="s">
        <v>1936</v>
      </c>
    </row>
    <row r="624" spans="1:4">
      <c r="A624">
        <v>623</v>
      </c>
      <c r="B624" t="s">
        <v>1921</v>
      </c>
      <c r="C624" t="s">
        <v>1937</v>
      </c>
      <c r="D624" t="s">
        <v>1938</v>
      </c>
    </row>
    <row r="625" spans="1:4">
      <c r="A625">
        <v>624</v>
      </c>
      <c r="B625" t="s">
        <v>1921</v>
      </c>
      <c r="C625" t="s">
        <v>1921</v>
      </c>
      <c r="D625" t="s">
        <v>1922</v>
      </c>
    </row>
    <row r="626" spans="1:4">
      <c r="A626">
        <v>625</v>
      </c>
      <c r="B626" t="s">
        <v>1921</v>
      </c>
      <c r="C626" t="s">
        <v>1939</v>
      </c>
      <c r="D626" t="s">
        <v>1940</v>
      </c>
    </row>
    <row r="627" spans="1:4">
      <c r="A627">
        <v>626</v>
      </c>
      <c r="B627" t="s">
        <v>1921</v>
      </c>
      <c r="C627" t="s">
        <v>1941</v>
      </c>
      <c r="D627" t="s">
        <v>1942</v>
      </c>
    </row>
    <row r="628" spans="1:4">
      <c r="A628">
        <v>627</v>
      </c>
      <c r="B628" t="s">
        <v>1921</v>
      </c>
      <c r="C628" t="s">
        <v>1943</v>
      </c>
      <c r="D628" t="s">
        <v>1944</v>
      </c>
    </row>
    <row r="629" spans="1:4">
      <c r="A629">
        <v>628</v>
      </c>
      <c r="B629" t="s">
        <v>1921</v>
      </c>
      <c r="C629" t="s">
        <v>1945</v>
      </c>
      <c r="D629" t="s">
        <v>1946</v>
      </c>
    </row>
    <row r="630" spans="1:4">
      <c r="A630">
        <v>629</v>
      </c>
      <c r="B630" t="s">
        <v>1947</v>
      </c>
      <c r="C630" t="s">
        <v>1949</v>
      </c>
      <c r="D630" t="s">
        <v>1950</v>
      </c>
    </row>
    <row r="631" spans="1:4">
      <c r="A631">
        <v>630</v>
      </c>
      <c r="B631" t="s">
        <v>1947</v>
      </c>
      <c r="C631" t="s">
        <v>1951</v>
      </c>
      <c r="D631" t="s">
        <v>1952</v>
      </c>
    </row>
    <row r="632" spans="1:4">
      <c r="A632">
        <v>631</v>
      </c>
      <c r="B632" t="s">
        <v>1947</v>
      </c>
      <c r="C632" t="s">
        <v>1953</v>
      </c>
      <c r="D632" t="s">
        <v>1954</v>
      </c>
    </row>
    <row r="633" spans="1:4">
      <c r="A633">
        <v>632</v>
      </c>
      <c r="B633" t="s">
        <v>1947</v>
      </c>
      <c r="C633" t="s">
        <v>1955</v>
      </c>
      <c r="D633" t="s">
        <v>1956</v>
      </c>
    </row>
    <row r="634" spans="1:4">
      <c r="A634">
        <v>633</v>
      </c>
      <c r="B634" t="s">
        <v>1947</v>
      </c>
      <c r="C634" t="s">
        <v>1957</v>
      </c>
      <c r="D634" t="s">
        <v>1958</v>
      </c>
    </row>
    <row r="635" spans="1:4">
      <c r="A635">
        <v>634</v>
      </c>
      <c r="B635" t="s">
        <v>1947</v>
      </c>
      <c r="C635" t="s">
        <v>1959</v>
      </c>
      <c r="D635" t="s">
        <v>1960</v>
      </c>
    </row>
    <row r="636" spans="1:4">
      <c r="A636">
        <v>635</v>
      </c>
      <c r="B636" t="s">
        <v>1947</v>
      </c>
      <c r="C636" t="s">
        <v>1961</v>
      </c>
      <c r="D636" t="s">
        <v>1962</v>
      </c>
    </row>
    <row r="637" spans="1:4">
      <c r="A637">
        <v>636</v>
      </c>
      <c r="B637" t="s">
        <v>1947</v>
      </c>
      <c r="C637" t="s">
        <v>1963</v>
      </c>
      <c r="D637" t="s">
        <v>1964</v>
      </c>
    </row>
    <row r="638" spans="1:4">
      <c r="A638">
        <v>637</v>
      </c>
      <c r="B638" t="s">
        <v>1947</v>
      </c>
      <c r="C638" t="s">
        <v>1947</v>
      </c>
      <c r="D638" t="s">
        <v>1948</v>
      </c>
    </row>
    <row r="639" spans="1:4">
      <c r="A639">
        <v>638</v>
      </c>
      <c r="B639" t="s">
        <v>1947</v>
      </c>
      <c r="C639" t="s">
        <v>1965</v>
      </c>
      <c r="D639" t="s">
        <v>1966</v>
      </c>
    </row>
    <row r="640" spans="1:4">
      <c r="A640">
        <v>639</v>
      </c>
      <c r="B640" t="s">
        <v>1947</v>
      </c>
      <c r="C640" t="s">
        <v>1967</v>
      </c>
      <c r="D640" t="s">
        <v>1968</v>
      </c>
    </row>
    <row r="641" spans="1:4">
      <c r="A641">
        <v>640</v>
      </c>
      <c r="B641" t="s">
        <v>1947</v>
      </c>
      <c r="C641" t="s">
        <v>1969</v>
      </c>
      <c r="D641" t="s">
        <v>1970</v>
      </c>
    </row>
    <row r="642" spans="1:4">
      <c r="A642">
        <v>641</v>
      </c>
      <c r="B642" t="s">
        <v>1947</v>
      </c>
      <c r="C642" t="s">
        <v>1971</v>
      </c>
      <c r="D642" t="s">
        <v>1972</v>
      </c>
    </row>
    <row r="643" spans="1:4">
      <c r="A643">
        <v>642</v>
      </c>
      <c r="B643" t="s">
        <v>1947</v>
      </c>
      <c r="C643" t="s">
        <v>1973</v>
      </c>
      <c r="D643" t="s">
        <v>1974</v>
      </c>
    </row>
    <row r="644" spans="1:4">
      <c r="A644">
        <v>643</v>
      </c>
      <c r="B644" t="s">
        <v>1947</v>
      </c>
      <c r="C644" t="s">
        <v>1975</v>
      </c>
      <c r="D644" t="s">
        <v>1976</v>
      </c>
    </row>
    <row r="645" spans="1:4">
      <c r="A645">
        <v>644</v>
      </c>
      <c r="B645" t="s">
        <v>1977</v>
      </c>
      <c r="C645" t="s">
        <v>1121</v>
      </c>
      <c r="D645" t="s">
        <v>1979</v>
      </c>
    </row>
    <row r="646" spans="1:4">
      <c r="A646">
        <v>645</v>
      </c>
      <c r="B646" t="s">
        <v>1977</v>
      </c>
      <c r="C646" t="s">
        <v>980</v>
      </c>
      <c r="D646" t="s">
        <v>1980</v>
      </c>
    </row>
    <row r="647" spans="1:4">
      <c r="A647">
        <v>646</v>
      </c>
      <c r="B647" t="s">
        <v>1977</v>
      </c>
      <c r="C647" t="s">
        <v>1981</v>
      </c>
      <c r="D647" t="s">
        <v>1982</v>
      </c>
    </row>
    <row r="648" spans="1:4">
      <c r="A648">
        <v>647</v>
      </c>
      <c r="B648" t="s">
        <v>1977</v>
      </c>
      <c r="C648" t="s">
        <v>1983</v>
      </c>
      <c r="D648" t="s">
        <v>1984</v>
      </c>
    </row>
    <row r="649" spans="1:4">
      <c r="A649">
        <v>648</v>
      </c>
      <c r="B649" t="s">
        <v>1977</v>
      </c>
      <c r="C649" t="s">
        <v>1985</v>
      </c>
      <c r="D649" t="s">
        <v>1986</v>
      </c>
    </row>
    <row r="650" spans="1:4">
      <c r="A650">
        <v>649</v>
      </c>
      <c r="B650" t="s">
        <v>1977</v>
      </c>
      <c r="C650" t="s">
        <v>1987</v>
      </c>
      <c r="D650" t="s">
        <v>1988</v>
      </c>
    </row>
    <row r="651" spans="1:4">
      <c r="A651">
        <v>650</v>
      </c>
      <c r="B651" t="s">
        <v>1977</v>
      </c>
      <c r="C651" t="s">
        <v>1989</v>
      </c>
      <c r="D651" t="s">
        <v>1990</v>
      </c>
    </row>
    <row r="652" spans="1:4">
      <c r="A652">
        <v>651</v>
      </c>
      <c r="B652" t="s">
        <v>1977</v>
      </c>
      <c r="C652" t="s">
        <v>1991</v>
      </c>
      <c r="D652" t="s">
        <v>1992</v>
      </c>
    </row>
    <row r="653" spans="1:4">
      <c r="A653">
        <v>652</v>
      </c>
      <c r="B653" t="s">
        <v>1977</v>
      </c>
      <c r="C653" t="s">
        <v>1993</v>
      </c>
      <c r="D653" t="s">
        <v>1994</v>
      </c>
    </row>
    <row r="654" spans="1:4">
      <c r="A654">
        <v>653</v>
      </c>
      <c r="B654" t="s">
        <v>1977</v>
      </c>
      <c r="C654" t="s">
        <v>1995</v>
      </c>
      <c r="D654" t="s">
        <v>1996</v>
      </c>
    </row>
    <row r="655" spans="1:4">
      <c r="A655">
        <v>654</v>
      </c>
      <c r="B655" t="s">
        <v>1977</v>
      </c>
      <c r="C655" t="s">
        <v>1997</v>
      </c>
      <c r="D655" t="s">
        <v>1998</v>
      </c>
    </row>
    <row r="656" spans="1:4">
      <c r="A656">
        <v>655</v>
      </c>
      <c r="B656" t="s">
        <v>1977</v>
      </c>
      <c r="C656" t="s">
        <v>1977</v>
      </c>
      <c r="D656" t="s">
        <v>1978</v>
      </c>
    </row>
    <row r="657" spans="1:4">
      <c r="A657">
        <v>656</v>
      </c>
      <c r="B657" t="s">
        <v>1977</v>
      </c>
      <c r="C657" t="s">
        <v>1999</v>
      </c>
      <c r="D657" t="s">
        <v>2000</v>
      </c>
    </row>
    <row r="658" spans="1:4">
      <c r="A658">
        <v>657</v>
      </c>
      <c r="B658" t="s">
        <v>1977</v>
      </c>
      <c r="C658" t="s">
        <v>2001</v>
      </c>
      <c r="D658" t="s">
        <v>2002</v>
      </c>
    </row>
    <row r="659" spans="1:4">
      <c r="A659">
        <v>658</v>
      </c>
      <c r="B659" t="s">
        <v>1977</v>
      </c>
      <c r="C659" t="s">
        <v>2003</v>
      </c>
      <c r="D659" t="s">
        <v>2004</v>
      </c>
    </row>
    <row r="660" spans="1:4">
      <c r="A660">
        <v>659</v>
      </c>
      <c r="B660" t="s">
        <v>1977</v>
      </c>
      <c r="C660" t="s">
        <v>2005</v>
      </c>
      <c r="D660" t="s">
        <v>2006</v>
      </c>
    </row>
    <row r="661" spans="1:4">
      <c r="A661">
        <v>660</v>
      </c>
      <c r="B661" t="s">
        <v>2007</v>
      </c>
      <c r="C661" t="s">
        <v>2009</v>
      </c>
      <c r="D661" t="s">
        <v>2010</v>
      </c>
    </row>
    <row r="662" spans="1:4">
      <c r="A662">
        <v>661</v>
      </c>
      <c r="B662" t="s">
        <v>2007</v>
      </c>
      <c r="C662" t="s">
        <v>2011</v>
      </c>
      <c r="D662" t="s">
        <v>2012</v>
      </c>
    </row>
    <row r="663" spans="1:4">
      <c r="A663">
        <v>662</v>
      </c>
      <c r="B663" t="s">
        <v>2007</v>
      </c>
      <c r="C663" t="s">
        <v>2013</v>
      </c>
      <c r="D663" t="s">
        <v>2014</v>
      </c>
    </row>
    <row r="664" spans="1:4">
      <c r="A664">
        <v>663</v>
      </c>
      <c r="B664" t="s">
        <v>2007</v>
      </c>
      <c r="C664" t="s">
        <v>2015</v>
      </c>
      <c r="D664" t="s">
        <v>2016</v>
      </c>
    </row>
    <row r="665" spans="1:4">
      <c r="A665">
        <v>664</v>
      </c>
      <c r="B665" t="s">
        <v>2007</v>
      </c>
      <c r="C665" t="s">
        <v>1778</v>
      </c>
      <c r="D665" t="s">
        <v>2017</v>
      </c>
    </row>
    <row r="666" spans="1:4">
      <c r="A666">
        <v>665</v>
      </c>
      <c r="B666" t="s">
        <v>2007</v>
      </c>
      <c r="C666" t="s">
        <v>2018</v>
      </c>
      <c r="D666" t="s">
        <v>2019</v>
      </c>
    </row>
    <row r="667" spans="1:4">
      <c r="A667">
        <v>666</v>
      </c>
      <c r="B667" t="s">
        <v>2007</v>
      </c>
      <c r="C667" t="s">
        <v>2020</v>
      </c>
      <c r="D667" t="s">
        <v>2021</v>
      </c>
    </row>
    <row r="668" spans="1:4">
      <c r="A668">
        <v>667</v>
      </c>
      <c r="B668" t="s">
        <v>2007</v>
      </c>
      <c r="C668" t="s">
        <v>2007</v>
      </c>
      <c r="D668" t="s">
        <v>2008</v>
      </c>
    </row>
    <row r="669" spans="1:4">
      <c r="A669">
        <v>668</v>
      </c>
      <c r="B669" t="s">
        <v>2007</v>
      </c>
      <c r="C669" t="s">
        <v>2022</v>
      </c>
      <c r="D669" t="s">
        <v>2023</v>
      </c>
    </row>
    <row r="670" spans="1:4">
      <c r="A670">
        <v>669</v>
      </c>
      <c r="B670" t="s">
        <v>2007</v>
      </c>
      <c r="C670" t="s">
        <v>1190</v>
      </c>
      <c r="D670" t="s">
        <v>2024</v>
      </c>
    </row>
    <row r="671" spans="1:4">
      <c r="A671">
        <v>670</v>
      </c>
      <c r="B671" t="s">
        <v>2007</v>
      </c>
      <c r="C671" t="s">
        <v>2025</v>
      </c>
      <c r="D671" t="s">
        <v>2026</v>
      </c>
    </row>
    <row r="672" spans="1:4">
      <c r="A672">
        <v>671</v>
      </c>
      <c r="B672" t="s">
        <v>2007</v>
      </c>
      <c r="C672" t="s">
        <v>2027</v>
      </c>
      <c r="D672" t="s">
        <v>2028</v>
      </c>
    </row>
    <row r="673" spans="1:4">
      <c r="A673">
        <v>672</v>
      </c>
      <c r="B673" t="s">
        <v>2007</v>
      </c>
      <c r="C673" t="s">
        <v>2029</v>
      </c>
      <c r="D673" t="s">
        <v>2030</v>
      </c>
    </row>
    <row r="674" spans="1:4">
      <c r="A674">
        <v>673</v>
      </c>
      <c r="B674" t="s">
        <v>2031</v>
      </c>
      <c r="C674" t="s">
        <v>2033</v>
      </c>
      <c r="D674" t="s">
        <v>2034</v>
      </c>
    </row>
    <row r="675" spans="1:4">
      <c r="A675">
        <v>674</v>
      </c>
      <c r="B675" t="s">
        <v>2031</v>
      </c>
      <c r="C675" t="s">
        <v>2035</v>
      </c>
      <c r="D675" t="s">
        <v>2036</v>
      </c>
    </row>
    <row r="676" spans="1:4">
      <c r="A676">
        <v>675</v>
      </c>
      <c r="B676" t="s">
        <v>2031</v>
      </c>
      <c r="C676" t="s">
        <v>2037</v>
      </c>
      <c r="D676" t="s">
        <v>2038</v>
      </c>
    </row>
    <row r="677" spans="1:4">
      <c r="A677">
        <v>676</v>
      </c>
      <c r="B677" t="s">
        <v>2031</v>
      </c>
      <c r="C677" t="s">
        <v>2039</v>
      </c>
      <c r="D677" t="s">
        <v>2040</v>
      </c>
    </row>
    <row r="678" spans="1:4">
      <c r="A678">
        <v>677</v>
      </c>
      <c r="B678" t="s">
        <v>2031</v>
      </c>
      <c r="C678" t="s">
        <v>2041</v>
      </c>
      <c r="D678" t="s">
        <v>2042</v>
      </c>
    </row>
    <row r="679" spans="1:4">
      <c r="A679">
        <v>678</v>
      </c>
      <c r="B679" t="s">
        <v>2031</v>
      </c>
      <c r="C679" t="s">
        <v>2043</v>
      </c>
      <c r="D679" t="s">
        <v>2044</v>
      </c>
    </row>
    <row r="680" spans="1:4">
      <c r="A680">
        <v>679</v>
      </c>
      <c r="B680" t="s">
        <v>2031</v>
      </c>
      <c r="C680" t="s">
        <v>2045</v>
      </c>
      <c r="D680" t="s">
        <v>2046</v>
      </c>
    </row>
    <row r="681" spans="1:4">
      <c r="A681">
        <v>680</v>
      </c>
      <c r="B681" t="s">
        <v>2031</v>
      </c>
      <c r="C681" t="s">
        <v>2047</v>
      </c>
      <c r="D681" t="s">
        <v>2048</v>
      </c>
    </row>
    <row r="682" spans="1:4">
      <c r="A682">
        <v>681</v>
      </c>
      <c r="B682" t="s">
        <v>2031</v>
      </c>
      <c r="C682" t="s">
        <v>2049</v>
      </c>
      <c r="D682" t="s">
        <v>2050</v>
      </c>
    </row>
    <row r="683" spans="1:4">
      <c r="A683">
        <v>682</v>
      </c>
      <c r="B683" t="s">
        <v>2031</v>
      </c>
      <c r="C683" t="s">
        <v>2051</v>
      </c>
      <c r="D683" t="s">
        <v>2052</v>
      </c>
    </row>
    <row r="684" spans="1:4">
      <c r="A684">
        <v>683</v>
      </c>
      <c r="B684" t="s">
        <v>2031</v>
      </c>
      <c r="C684" t="s">
        <v>1190</v>
      </c>
      <c r="D684" t="s">
        <v>2053</v>
      </c>
    </row>
    <row r="685" spans="1:4">
      <c r="A685">
        <v>684</v>
      </c>
      <c r="B685" t="s">
        <v>2031</v>
      </c>
      <c r="C685" t="s">
        <v>2031</v>
      </c>
      <c r="D685" t="s">
        <v>2032</v>
      </c>
    </row>
    <row r="686" spans="1:4">
      <c r="A686">
        <v>685</v>
      </c>
      <c r="B686" t="s">
        <v>2031</v>
      </c>
      <c r="C686" t="s">
        <v>2054</v>
      </c>
      <c r="D686" t="s">
        <v>2055</v>
      </c>
    </row>
    <row r="687" spans="1:4">
      <c r="A687">
        <v>686</v>
      </c>
      <c r="B687" t="s">
        <v>2031</v>
      </c>
      <c r="C687" t="s">
        <v>2056</v>
      </c>
      <c r="D687" t="s">
        <v>2057</v>
      </c>
    </row>
    <row r="688" spans="1:4">
      <c r="A688">
        <v>687</v>
      </c>
      <c r="B688" t="s">
        <v>2031</v>
      </c>
      <c r="C688" t="s">
        <v>2058</v>
      </c>
      <c r="D688" t="s">
        <v>2059</v>
      </c>
    </row>
    <row r="689" spans="1:4">
      <c r="A689">
        <v>688</v>
      </c>
      <c r="B689" t="s">
        <v>2031</v>
      </c>
      <c r="C689" t="s">
        <v>2060</v>
      </c>
      <c r="D689" t="s">
        <v>2061</v>
      </c>
    </row>
    <row r="690" spans="1:4">
      <c r="A690">
        <v>689</v>
      </c>
      <c r="B690" t="s">
        <v>2031</v>
      </c>
      <c r="C690" t="s">
        <v>2062</v>
      </c>
      <c r="D690" t="s">
        <v>2063</v>
      </c>
    </row>
    <row r="691" spans="1:4">
      <c r="A691">
        <v>690</v>
      </c>
      <c r="B691" t="s">
        <v>2064</v>
      </c>
      <c r="C691" t="s">
        <v>2066</v>
      </c>
      <c r="D691" t="s">
        <v>2067</v>
      </c>
    </row>
    <row r="692" spans="1:4">
      <c r="A692">
        <v>691</v>
      </c>
      <c r="B692" t="s">
        <v>2064</v>
      </c>
      <c r="C692" t="s">
        <v>2068</v>
      </c>
      <c r="D692" t="s">
        <v>2069</v>
      </c>
    </row>
    <row r="693" spans="1:4">
      <c r="A693">
        <v>692</v>
      </c>
      <c r="B693" t="s">
        <v>2064</v>
      </c>
      <c r="C693" t="s">
        <v>2070</v>
      </c>
      <c r="D693" t="s">
        <v>2071</v>
      </c>
    </row>
    <row r="694" spans="1:4">
      <c r="A694">
        <v>693</v>
      </c>
      <c r="B694" t="s">
        <v>2064</v>
      </c>
      <c r="C694" t="s">
        <v>2072</v>
      </c>
      <c r="D694" t="s">
        <v>2073</v>
      </c>
    </row>
    <row r="695" spans="1:4">
      <c r="A695">
        <v>694</v>
      </c>
      <c r="B695" t="s">
        <v>2064</v>
      </c>
      <c r="C695" t="s">
        <v>2074</v>
      </c>
      <c r="D695" t="s">
        <v>2075</v>
      </c>
    </row>
    <row r="696" spans="1:4">
      <c r="A696">
        <v>695</v>
      </c>
      <c r="B696" t="s">
        <v>2064</v>
      </c>
      <c r="C696" t="s">
        <v>2076</v>
      </c>
      <c r="D696" t="s">
        <v>2077</v>
      </c>
    </row>
    <row r="697" spans="1:4">
      <c r="A697">
        <v>696</v>
      </c>
      <c r="B697" t="s">
        <v>2064</v>
      </c>
      <c r="C697" t="s">
        <v>2078</v>
      </c>
      <c r="D697" t="s">
        <v>2079</v>
      </c>
    </row>
    <row r="698" spans="1:4">
      <c r="A698">
        <v>697</v>
      </c>
      <c r="B698" t="s">
        <v>2064</v>
      </c>
      <c r="C698" t="s">
        <v>2080</v>
      </c>
      <c r="D698" t="s">
        <v>2081</v>
      </c>
    </row>
    <row r="699" spans="1:4">
      <c r="A699">
        <v>698</v>
      </c>
      <c r="B699" t="s">
        <v>2064</v>
      </c>
      <c r="C699" t="s">
        <v>2082</v>
      </c>
      <c r="D699" t="s">
        <v>2083</v>
      </c>
    </row>
    <row r="700" spans="1:4">
      <c r="A700">
        <v>699</v>
      </c>
      <c r="B700" t="s">
        <v>2064</v>
      </c>
      <c r="C700" t="s">
        <v>2084</v>
      </c>
      <c r="D700" t="s">
        <v>2085</v>
      </c>
    </row>
    <row r="701" spans="1:4">
      <c r="A701">
        <v>700</v>
      </c>
      <c r="B701" t="s">
        <v>2064</v>
      </c>
      <c r="C701" t="s">
        <v>2064</v>
      </c>
      <c r="D701" t="s">
        <v>2065</v>
      </c>
    </row>
    <row r="702" spans="1:4">
      <c r="A702">
        <v>701</v>
      </c>
      <c r="B702" t="s">
        <v>2064</v>
      </c>
      <c r="C702" t="s">
        <v>2086</v>
      </c>
      <c r="D702" t="s">
        <v>2087</v>
      </c>
    </row>
    <row r="703" spans="1:4">
      <c r="A703">
        <v>702</v>
      </c>
      <c r="B703" t="s">
        <v>2064</v>
      </c>
      <c r="C703" t="s">
        <v>2088</v>
      </c>
      <c r="D703" t="s">
        <v>2089</v>
      </c>
    </row>
    <row r="704" spans="1:4">
      <c r="A704">
        <v>703</v>
      </c>
      <c r="B704" t="s">
        <v>2064</v>
      </c>
      <c r="C704" t="s">
        <v>2090</v>
      </c>
      <c r="D704" t="s">
        <v>2091</v>
      </c>
    </row>
    <row r="705" spans="1:4">
      <c r="A705">
        <v>704</v>
      </c>
      <c r="B705" t="s">
        <v>2064</v>
      </c>
      <c r="C705" t="s">
        <v>2092</v>
      </c>
      <c r="D705" t="s">
        <v>2093</v>
      </c>
    </row>
    <row r="706" spans="1:4">
      <c r="A706">
        <v>705</v>
      </c>
      <c r="B706" t="s">
        <v>2064</v>
      </c>
      <c r="C706" t="s">
        <v>2094</v>
      </c>
      <c r="D706" t="s">
        <v>2095</v>
      </c>
    </row>
    <row r="707" spans="1:4">
      <c r="A707">
        <v>706</v>
      </c>
      <c r="B707" t="s">
        <v>2096</v>
      </c>
      <c r="C707" t="s">
        <v>2098</v>
      </c>
      <c r="D707" t="s">
        <v>2099</v>
      </c>
    </row>
    <row r="708" spans="1:4">
      <c r="A708">
        <v>707</v>
      </c>
      <c r="B708" t="s">
        <v>2096</v>
      </c>
      <c r="C708" t="s">
        <v>2100</v>
      </c>
      <c r="D708" t="s">
        <v>2101</v>
      </c>
    </row>
    <row r="709" spans="1:4">
      <c r="A709">
        <v>708</v>
      </c>
      <c r="B709" t="s">
        <v>2096</v>
      </c>
      <c r="C709" t="s">
        <v>2102</v>
      </c>
      <c r="D709" t="s">
        <v>2103</v>
      </c>
    </row>
    <row r="710" spans="1:4">
      <c r="A710">
        <v>709</v>
      </c>
      <c r="B710" t="s">
        <v>2096</v>
      </c>
      <c r="C710" t="s">
        <v>2104</v>
      </c>
      <c r="D710" t="s">
        <v>2105</v>
      </c>
    </row>
    <row r="711" spans="1:4">
      <c r="A711">
        <v>710</v>
      </c>
      <c r="B711" t="s">
        <v>2096</v>
      </c>
      <c r="C711" t="s">
        <v>2106</v>
      </c>
      <c r="D711" t="s">
        <v>2107</v>
      </c>
    </row>
    <row r="712" spans="1:4">
      <c r="A712">
        <v>711</v>
      </c>
      <c r="B712" t="s">
        <v>2096</v>
      </c>
      <c r="C712" t="s">
        <v>2108</v>
      </c>
      <c r="D712" t="s">
        <v>2109</v>
      </c>
    </row>
    <row r="713" spans="1:4">
      <c r="A713">
        <v>712</v>
      </c>
      <c r="B713" t="s">
        <v>2096</v>
      </c>
      <c r="C713" t="s">
        <v>2110</v>
      </c>
      <c r="D713" t="s">
        <v>2111</v>
      </c>
    </row>
    <row r="714" spans="1:4">
      <c r="A714">
        <v>713</v>
      </c>
      <c r="B714" t="s">
        <v>2096</v>
      </c>
      <c r="C714" t="s">
        <v>2112</v>
      </c>
      <c r="D714" t="s">
        <v>2113</v>
      </c>
    </row>
    <row r="715" spans="1:4">
      <c r="A715">
        <v>714</v>
      </c>
      <c r="B715" t="s">
        <v>2096</v>
      </c>
      <c r="C715" t="s">
        <v>2114</v>
      </c>
      <c r="D715" t="s">
        <v>2115</v>
      </c>
    </row>
    <row r="716" spans="1:4">
      <c r="A716">
        <v>715</v>
      </c>
      <c r="B716" t="s">
        <v>2096</v>
      </c>
      <c r="C716" t="s">
        <v>2116</v>
      </c>
      <c r="D716" t="s">
        <v>2117</v>
      </c>
    </row>
    <row r="717" spans="1:4">
      <c r="A717">
        <v>716</v>
      </c>
      <c r="B717" t="s">
        <v>2096</v>
      </c>
      <c r="C717" t="s">
        <v>2118</v>
      </c>
      <c r="D717" t="s">
        <v>2119</v>
      </c>
    </row>
    <row r="718" spans="1:4">
      <c r="A718">
        <v>717</v>
      </c>
      <c r="B718" t="s">
        <v>2096</v>
      </c>
      <c r="C718" t="s">
        <v>1097</v>
      </c>
      <c r="D718" t="s">
        <v>2120</v>
      </c>
    </row>
    <row r="719" spans="1:4">
      <c r="A719">
        <v>718</v>
      </c>
      <c r="B719" t="s">
        <v>2096</v>
      </c>
      <c r="C719" t="s">
        <v>1223</v>
      </c>
      <c r="D719" t="s">
        <v>2121</v>
      </c>
    </row>
    <row r="720" spans="1:4">
      <c r="A720">
        <v>719</v>
      </c>
      <c r="B720" t="s">
        <v>2096</v>
      </c>
      <c r="C720" t="s">
        <v>2122</v>
      </c>
      <c r="D720" t="s">
        <v>2123</v>
      </c>
    </row>
    <row r="721" spans="1:4">
      <c r="A721">
        <v>720</v>
      </c>
      <c r="B721" t="s">
        <v>2096</v>
      </c>
      <c r="C721" t="s">
        <v>1190</v>
      </c>
      <c r="D721" t="s">
        <v>2124</v>
      </c>
    </row>
    <row r="722" spans="1:4">
      <c r="A722">
        <v>721</v>
      </c>
      <c r="B722" t="s">
        <v>2096</v>
      </c>
      <c r="C722" t="s">
        <v>2125</v>
      </c>
      <c r="D722" t="s">
        <v>2126</v>
      </c>
    </row>
    <row r="723" spans="1:4">
      <c r="A723">
        <v>722</v>
      </c>
      <c r="B723" t="s">
        <v>2096</v>
      </c>
      <c r="C723" t="s">
        <v>2127</v>
      </c>
      <c r="D723" t="s">
        <v>2128</v>
      </c>
    </row>
    <row r="724" spans="1:4">
      <c r="A724">
        <v>723</v>
      </c>
      <c r="B724" t="s">
        <v>2096</v>
      </c>
      <c r="C724" t="s">
        <v>2129</v>
      </c>
      <c r="D724" t="s">
        <v>2130</v>
      </c>
    </row>
    <row r="725" spans="1:4">
      <c r="A725">
        <v>724</v>
      </c>
      <c r="B725" t="s">
        <v>2096</v>
      </c>
      <c r="C725" t="s">
        <v>2096</v>
      </c>
      <c r="D725" t="s">
        <v>2097</v>
      </c>
    </row>
    <row r="726" spans="1:4">
      <c r="A726">
        <v>725</v>
      </c>
      <c r="B726" t="s">
        <v>2096</v>
      </c>
      <c r="C726" t="s">
        <v>2131</v>
      </c>
      <c r="D726" t="s">
        <v>2132</v>
      </c>
    </row>
    <row r="727" spans="1:4">
      <c r="A727">
        <v>726</v>
      </c>
      <c r="B727" t="s">
        <v>2096</v>
      </c>
      <c r="C727" t="s">
        <v>2133</v>
      </c>
      <c r="D727" t="s">
        <v>2134</v>
      </c>
    </row>
    <row r="728" spans="1:4">
      <c r="A728">
        <v>727</v>
      </c>
      <c r="B728" t="s">
        <v>2135</v>
      </c>
      <c r="C728" t="s">
        <v>1949</v>
      </c>
      <c r="D728" t="s">
        <v>2137</v>
      </c>
    </row>
    <row r="729" spans="1:4">
      <c r="A729">
        <v>728</v>
      </c>
      <c r="B729" t="s">
        <v>2135</v>
      </c>
      <c r="C729" t="s">
        <v>2138</v>
      </c>
      <c r="D729" t="s">
        <v>2139</v>
      </c>
    </row>
    <row r="730" spans="1:4">
      <c r="A730">
        <v>729</v>
      </c>
      <c r="B730" t="s">
        <v>2135</v>
      </c>
      <c r="C730" t="s">
        <v>2140</v>
      </c>
      <c r="D730" t="s">
        <v>2141</v>
      </c>
    </row>
    <row r="731" spans="1:4">
      <c r="A731">
        <v>730</v>
      </c>
      <c r="B731" t="s">
        <v>2135</v>
      </c>
      <c r="C731" t="s">
        <v>2142</v>
      </c>
      <c r="D731" t="s">
        <v>2143</v>
      </c>
    </row>
    <row r="732" spans="1:4">
      <c r="A732">
        <v>731</v>
      </c>
      <c r="B732" t="s">
        <v>2135</v>
      </c>
      <c r="C732" t="s">
        <v>2144</v>
      </c>
      <c r="D732" t="s">
        <v>2145</v>
      </c>
    </row>
    <row r="733" spans="1:4">
      <c r="A733">
        <v>732</v>
      </c>
      <c r="B733" t="s">
        <v>2135</v>
      </c>
      <c r="C733" t="s">
        <v>2146</v>
      </c>
      <c r="D733" t="s">
        <v>2147</v>
      </c>
    </row>
    <row r="734" spans="1:4">
      <c r="A734">
        <v>733</v>
      </c>
      <c r="B734" t="s">
        <v>2135</v>
      </c>
      <c r="C734" t="s">
        <v>2148</v>
      </c>
      <c r="D734" t="s">
        <v>2149</v>
      </c>
    </row>
    <row r="735" spans="1:4">
      <c r="A735">
        <v>734</v>
      </c>
      <c r="B735" t="s">
        <v>2135</v>
      </c>
      <c r="C735" t="s">
        <v>2150</v>
      </c>
      <c r="D735" t="s">
        <v>2151</v>
      </c>
    </row>
    <row r="736" spans="1:4">
      <c r="A736">
        <v>735</v>
      </c>
      <c r="B736" t="s">
        <v>2135</v>
      </c>
      <c r="C736" t="s">
        <v>2152</v>
      </c>
      <c r="D736" t="s">
        <v>2153</v>
      </c>
    </row>
    <row r="737" spans="1:4">
      <c r="A737">
        <v>736</v>
      </c>
      <c r="B737" t="s">
        <v>2135</v>
      </c>
      <c r="C737" t="s">
        <v>2154</v>
      </c>
      <c r="D737" t="s">
        <v>2155</v>
      </c>
    </row>
    <row r="738" spans="1:4">
      <c r="A738">
        <v>737</v>
      </c>
      <c r="B738" t="s">
        <v>2135</v>
      </c>
      <c r="C738" t="s">
        <v>2156</v>
      </c>
      <c r="D738" t="s">
        <v>2157</v>
      </c>
    </row>
    <row r="739" spans="1:4">
      <c r="A739">
        <v>738</v>
      </c>
      <c r="B739" t="s">
        <v>2135</v>
      </c>
      <c r="C739" t="s">
        <v>2135</v>
      </c>
      <c r="D739" t="s">
        <v>2136</v>
      </c>
    </row>
    <row r="740" spans="1:4">
      <c r="A740">
        <v>739</v>
      </c>
      <c r="B740" t="s">
        <v>2135</v>
      </c>
      <c r="C740" t="s">
        <v>2158</v>
      </c>
      <c r="D740" t="s">
        <v>2159</v>
      </c>
    </row>
    <row r="741" spans="1:4">
      <c r="A741">
        <v>740</v>
      </c>
      <c r="B741" t="s">
        <v>2135</v>
      </c>
      <c r="C741" t="s">
        <v>2160</v>
      </c>
      <c r="D741" t="s">
        <v>2161</v>
      </c>
    </row>
    <row r="742" spans="1:4">
      <c r="A742">
        <v>741</v>
      </c>
      <c r="B742" t="s">
        <v>2162</v>
      </c>
      <c r="C742" t="s">
        <v>1588</v>
      </c>
      <c r="D742" t="s">
        <v>2164</v>
      </c>
    </row>
    <row r="743" spans="1:4">
      <c r="A743">
        <v>742</v>
      </c>
      <c r="B743" t="s">
        <v>2162</v>
      </c>
      <c r="C743" t="s">
        <v>2165</v>
      </c>
      <c r="D743" t="s">
        <v>2166</v>
      </c>
    </row>
    <row r="744" spans="1:4">
      <c r="A744">
        <v>743</v>
      </c>
      <c r="B744" t="s">
        <v>2162</v>
      </c>
      <c r="C744" t="s">
        <v>2167</v>
      </c>
      <c r="D744" t="s">
        <v>2168</v>
      </c>
    </row>
    <row r="745" spans="1:4">
      <c r="A745">
        <v>744</v>
      </c>
      <c r="B745" t="s">
        <v>2162</v>
      </c>
      <c r="C745" t="s">
        <v>2169</v>
      </c>
      <c r="D745" t="s">
        <v>2170</v>
      </c>
    </row>
    <row r="746" spans="1:4">
      <c r="A746">
        <v>745</v>
      </c>
      <c r="B746" t="s">
        <v>2162</v>
      </c>
      <c r="C746" t="s">
        <v>2171</v>
      </c>
      <c r="D746" t="s">
        <v>2172</v>
      </c>
    </row>
    <row r="747" spans="1:4">
      <c r="A747">
        <v>746</v>
      </c>
      <c r="B747" t="s">
        <v>2162</v>
      </c>
      <c r="C747" t="s">
        <v>2173</v>
      </c>
      <c r="D747" t="s">
        <v>2174</v>
      </c>
    </row>
    <row r="748" spans="1:4">
      <c r="A748">
        <v>747</v>
      </c>
      <c r="B748" t="s">
        <v>2162</v>
      </c>
      <c r="C748" t="s">
        <v>2175</v>
      </c>
      <c r="D748" t="s">
        <v>2176</v>
      </c>
    </row>
    <row r="749" spans="1:4">
      <c r="A749">
        <v>748</v>
      </c>
      <c r="B749" t="s">
        <v>2162</v>
      </c>
      <c r="C749" t="s">
        <v>2177</v>
      </c>
      <c r="D749" t="s">
        <v>2178</v>
      </c>
    </row>
    <row r="750" spans="1:4">
      <c r="A750">
        <v>749</v>
      </c>
      <c r="B750" t="s">
        <v>2162</v>
      </c>
      <c r="C750" t="s">
        <v>2179</v>
      </c>
      <c r="D750" t="s">
        <v>2180</v>
      </c>
    </row>
    <row r="751" spans="1:4">
      <c r="A751">
        <v>750</v>
      </c>
      <c r="B751" t="s">
        <v>2162</v>
      </c>
      <c r="C751" t="s">
        <v>2181</v>
      </c>
      <c r="D751" t="s">
        <v>2182</v>
      </c>
    </row>
    <row r="752" spans="1:4">
      <c r="A752">
        <v>751</v>
      </c>
      <c r="B752" t="s">
        <v>2162</v>
      </c>
      <c r="C752" t="s">
        <v>2183</v>
      </c>
      <c r="D752" t="s">
        <v>2184</v>
      </c>
    </row>
    <row r="753" spans="1:4">
      <c r="A753">
        <v>752</v>
      </c>
      <c r="B753" t="s">
        <v>2162</v>
      </c>
      <c r="C753" t="s">
        <v>1097</v>
      </c>
      <c r="D753" t="s">
        <v>2185</v>
      </c>
    </row>
    <row r="754" spans="1:4">
      <c r="A754">
        <v>753</v>
      </c>
      <c r="B754" t="s">
        <v>2162</v>
      </c>
      <c r="C754" t="s">
        <v>1648</v>
      </c>
      <c r="D754" t="s">
        <v>2186</v>
      </c>
    </row>
    <row r="755" spans="1:4">
      <c r="A755">
        <v>754</v>
      </c>
      <c r="B755" t="s">
        <v>2162</v>
      </c>
      <c r="C755" t="s">
        <v>2187</v>
      </c>
      <c r="D755" t="s">
        <v>2188</v>
      </c>
    </row>
    <row r="756" spans="1:4">
      <c r="A756">
        <v>755</v>
      </c>
      <c r="B756" t="s">
        <v>2162</v>
      </c>
      <c r="C756" t="s">
        <v>2189</v>
      </c>
      <c r="D756" t="s">
        <v>2190</v>
      </c>
    </row>
    <row r="757" spans="1:4">
      <c r="A757">
        <v>756</v>
      </c>
      <c r="B757" t="s">
        <v>2162</v>
      </c>
      <c r="C757" t="s">
        <v>2191</v>
      </c>
      <c r="D757" t="s">
        <v>2192</v>
      </c>
    </row>
    <row r="758" spans="1:4">
      <c r="A758">
        <v>757</v>
      </c>
      <c r="B758" t="s">
        <v>2162</v>
      </c>
      <c r="C758" t="s">
        <v>2193</v>
      </c>
      <c r="D758" t="s">
        <v>2194</v>
      </c>
    </row>
    <row r="759" spans="1:4">
      <c r="A759">
        <v>758</v>
      </c>
      <c r="B759" t="s">
        <v>2162</v>
      </c>
      <c r="C759" t="s">
        <v>2162</v>
      </c>
      <c r="D759" t="s">
        <v>2163</v>
      </c>
    </row>
    <row r="760" spans="1:4">
      <c r="A760">
        <v>759</v>
      </c>
      <c r="B760" t="s">
        <v>2162</v>
      </c>
      <c r="C760" t="s">
        <v>2195</v>
      </c>
      <c r="D760" t="s">
        <v>2196</v>
      </c>
    </row>
    <row r="761" spans="1:4">
      <c r="A761">
        <v>760</v>
      </c>
      <c r="B761" t="s">
        <v>2162</v>
      </c>
      <c r="C761" t="s">
        <v>2197</v>
      </c>
      <c r="D761" t="s">
        <v>2198</v>
      </c>
    </row>
    <row r="762" spans="1:4">
      <c r="A762">
        <v>761</v>
      </c>
      <c r="B762" t="s">
        <v>2199</v>
      </c>
      <c r="C762" t="s">
        <v>2201</v>
      </c>
      <c r="D762" t="s">
        <v>2202</v>
      </c>
    </row>
    <row r="763" spans="1:4">
      <c r="A763">
        <v>762</v>
      </c>
      <c r="B763" t="s">
        <v>2199</v>
      </c>
      <c r="C763" t="s">
        <v>1174</v>
      </c>
      <c r="D763" t="s">
        <v>2203</v>
      </c>
    </row>
    <row r="764" spans="1:4">
      <c r="A764">
        <v>763</v>
      </c>
      <c r="B764" t="s">
        <v>2199</v>
      </c>
      <c r="C764" t="s">
        <v>2204</v>
      </c>
      <c r="D764" t="s">
        <v>2205</v>
      </c>
    </row>
    <row r="765" spans="1:4">
      <c r="A765">
        <v>764</v>
      </c>
      <c r="B765" t="s">
        <v>2199</v>
      </c>
      <c r="C765" t="s">
        <v>1180</v>
      </c>
      <c r="D765" t="s">
        <v>2206</v>
      </c>
    </row>
    <row r="766" spans="1:4">
      <c r="A766">
        <v>765</v>
      </c>
      <c r="B766" t="s">
        <v>2199</v>
      </c>
      <c r="C766" t="s">
        <v>2207</v>
      </c>
      <c r="D766" t="s">
        <v>2208</v>
      </c>
    </row>
    <row r="767" spans="1:4">
      <c r="A767">
        <v>766</v>
      </c>
      <c r="B767" t="s">
        <v>2199</v>
      </c>
      <c r="C767" t="s">
        <v>2209</v>
      </c>
      <c r="D767" t="s">
        <v>2210</v>
      </c>
    </row>
    <row r="768" spans="1:4">
      <c r="A768">
        <v>767</v>
      </c>
      <c r="B768" t="s">
        <v>2199</v>
      </c>
      <c r="C768" t="s">
        <v>2211</v>
      </c>
      <c r="D768" t="s">
        <v>2212</v>
      </c>
    </row>
    <row r="769" spans="1:4">
      <c r="A769">
        <v>768</v>
      </c>
      <c r="B769" t="s">
        <v>2199</v>
      </c>
      <c r="C769" t="s">
        <v>2213</v>
      </c>
      <c r="D769" t="s">
        <v>2214</v>
      </c>
    </row>
    <row r="770" spans="1:4">
      <c r="A770">
        <v>769</v>
      </c>
      <c r="B770" t="s">
        <v>2199</v>
      </c>
      <c r="C770" t="s">
        <v>2112</v>
      </c>
      <c r="D770" t="s">
        <v>2215</v>
      </c>
    </row>
    <row r="771" spans="1:4">
      <c r="A771">
        <v>770</v>
      </c>
      <c r="B771" t="s">
        <v>2199</v>
      </c>
      <c r="C771" t="s">
        <v>2216</v>
      </c>
      <c r="D771" t="s">
        <v>2217</v>
      </c>
    </row>
    <row r="772" spans="1:4">
      <c r="A772">
        <v>771</v>
      </c>
      <c r="B772" t="s">
        <v>2199</v>
      </c>
      <c r="C772" t="s">
        <v>869</v>
      </c>
      <c r="D772" t="s">
        <v>2218</v>
      </c>
    </row>
    <row r="773" spans="1:4">
      <c r="A773">
        <v>772</v>
      </c>
      <c r="B773" t="s">
        <v>2199</v>
      </c>
      <c r="C773" t="s">
        <v>1097</v>
      </c>
      <c r="D773" t="s">
        <v>2219</v>
      </c>
    </row>
    <row r="774" spans="1:4">
      <c r="A774">
        <v>773</v>
      </c>
      <c r="B774" t="s">
        <v>2199</v>
      </c>
      <c r="C774" t="s">
        <v>2220</v>
      </c>
      <c r="D774" t="s">
        <v>2221</v>
      </c>
    </row>
    <row r="775" spans="1:4">
      <c r="A775">
        <v>774</v>
      </c>
      <c r="B775" t="s">
        <v>2199</v>
      </c>
      <c r="C775" t="s">
        <v>2222</v>
      </c>
      <c r="D775" t="s">
        <v>2223</v>
      </c>
    </row>
    <row r="776" spans="1:4">
      <c r="A776">
        <v>775</v>
      </c>
      <c r="B776" t="s">
        <v>2199</v>
      </c>
      <c r="C776" t="s">
        <v>2224</v>
      </c>
      <c r="D776" t="s">
        <v>2225</v>
      </c>
    </row>
    <row r="777" spans="1:4">
      <c r="A777">
        <v>776</v>
      </c>
      <c r="B777" t="s">
        <v>2199</v>
      </c>
      <c r="C777" t="s">
        <v>2199</v>
      </c>
      <c r="D777" t="s">
        <v>2200</v>
      </c>
    </row>
    <row r="778" spans="1:4">
      <c r="A778">
        <v>777</v>
      </c>
      <c r="B778" t="s">
        <v>2199</v>
      </c>
      <c r="C778" t="s">
        <v>2226</v>
      </c>
      <c r="D778" t="s">
        <v>2227</v>
      </c>
    </row>
    <row r="779" spans="1:4">
      <c r="A779">
        <v>778</v>
      </c>
      <c r="B779" t="s">
        <v>2199</v>
      </c>
      <c r="C779" t="s">
        <v>2228</v>
      </c>
      <c r="D779" t="s">
        <v>2229</v>
      </c>
    </row>
    <row r="780" spans="1:4">
      <c r="A780">
        <v>779</v>
      </c>
      <c r="B780" t="s">
        <v>2199</v>
      </c>
      <c r="C780" t="s">
        <v>2230</v>
      </c>
      <c r="D780" t="s">
        <v>2231</v>
      </c>
    </row>
    <row r="781" spans="1:4">
      <c r="A781">
        <v>780</v>
      </c>
      <c r="B781" t="s">
        <v>2199</v>
      </c>
      <c r="C781" t="s">
        <v>2232</v>
      </c>
      <c r="D781" t="s">
        <v>2233</v>
      </c>
    </row>
    <row r="782" spans="1:4">
      <c r="A782">
        <v>781</v>
      </c>
      <c r="B782" t="s">
        <v>2234</v>
      </c>
      <c r="C782" t="s">
        <v>724</v>
      </c>
      <c r="D782" t="s">
        <v>2236</v>
      </c>
    </row>
    <row r="783" spans="1:4">
      <c r="A783">
        <v>782</v>
      </c>
      <c r="B783" t="s">
        <v>2234</v>
      </c>
      <c r="C783" t="s">
        <v>2237</v>
      </c>
      <c r="D783" t="s">
        <v>2238</v>
      </c>
    </row>
    <row r="784" spans="1:4">
      <c r="A784">
        <v>783</v>
      </c>
      <c r="B784" t="s">
        <v>2234</v>
      </c>
      <c r="C784" t="s">
        <v>2239</v>
      </c>
      <c r="D784" t="s">
        <v>2240</v>
      </c>
    </row>
    <row r="785" spans="1:4">
      <c r="A785">
        <v>784</v>
      </c>
      <c r="B785" t="s">
        <v>2234</v>
      </c>
      <c r="C785" t="s">
        <v>2241</v>
      </c>
      <c r="D785" t="s">
        <v>2242</v>
      </c>
    </row>
    <row r="786" spans="1:4">
      <c r="A786">
        <v>785</v>
      </c>
      <c r="B786" t="s">
        <v>2234</v>
      </c>
      <c r="C786" t="s">
        <v>1987</v>
      </c>
      <c r="D786" t="s">
        <v>2243</v>
      </c>
    </row>
    <row r="787" spans="1:4">
      <c r="A787">
        <v>786</v>
      </c>
      <c r="B787" t="s">
        <v>2234</v>
      </c>
      <c r="C787" t="s">
        <v>2244</v>
      </c>
      <c r="D787" t="s">
        <v>2245</v>
      </c>
    </row>
    <row r="788" spans="1:4">
      <c r="A788">
        <v>787</v>
      </c>
      <c r="B788" t="s">
        <v>2234</v>
      </c>
      <c r="C788" t="s">
        <v>2246</v>
      </c>
      <c r="D788" t="s">
        <v>2247</v>
      </c>
    </row>
    <row r="789" spans="1:4">
      <c r="A789">
        <v>788</v>
      </c>
      <c r="B789" t="s">
        <v>2234</v>
      </c>
      <c r="C789" t="s">
        <v>2248</v>
      </c>
      <c r="D789" t="s">
        <v>2249</v>
      </c>
    </row>
    <row r="790" spans="1:4">
      <c r="A790">
        <v>789</v>
      </c>
      <c r="B790" t="s">
        <v>2234</v>
      </c>
      <c r="C790" t="s">
        <v>2250</v>
      </c>
      <c r="D790" t="s">
        <v>2251</v>
      </c>
    </row>
    <row r="791" spans="1:4">
      <c r="A791">
        <v>790</v>
      </c>
      <c r="B791" t="s">
        <v>2234</v>
      </c>
      <c r="C791" t="s">
        <v>2252</v>
      </c>
      <c r="D791" t="s">
        <v>2253</v>
      </c>
    </row>
    <row r="792" spans="1:4">
      <c r="A792">
        <v>791</v>
      </c>
      <c r="B792" t="s">
        <v>2234</v>
      </c>
      <c r="C792" t="s">
        <v>2254</v>
      </c>
      <c r="D792" t="s">
        <v>2255</v>
      </c>
    </row>
    <row r="793" spans="1:4">
      <c r="A793">
        <v>792</v>
      </c>
      <c r="B793" t="s">
        <v>2234</v>
      </c>
      <c r="C793" t="s">
        <v>2256</v>
      </c>
      <c r="D793" t="s">
        <v>2257</v>
      </c>
    </row>
    <row r="794" spans="1:4">
      <c r="A794">
        <v>793</v>
      </c>
      <c r="B794" t="s">
        <v>2234</v>
      </c>
      <c r="C794" t="s">
        <v>2258</v>
      </c>
      <c r="D794" t="s">
        <v>2259</v>
      </c>
    </row>
    <row r="795" spans="1:4">
      <c r="A795">
        <v>794</v>
      </c>
      <c r="B795" t="s">
        <v>2234</v>
      </c>
      <c r="C795" t="s">
        <v>1386</v>
      </c>
      <c r="D795" t="s">
        <v>2260</v>
      </c>
    </row>
    <row r="796" spans="1:4">
      <c r="A796">
        <v>795</v>
      </c>
      <c r="B796" t="s">
        <v>2234</v>
      </c>
      <c r="C796" t="s">
        <v>2261</v>
      </c>
      <c r="D796" t="s">
        <v>2262</v>
      </c>
    </row>
    <row r="797" spans="1:4">
      <c r="A797">
        <v>796</v>
      </c>
      <c r="B797" t="s">
        <v>2234</v>
      </c>
      <c r="C797" t="s">
        <v>2263</v>
      </c>
      <c r="D797" t="s">
        <v>2264</v>
      </c>
    </row>
    <row r="798" spans="1:4">
      <c r="A798">
        <v>797</v>
      </c>
      <c r="B798" t="s">
        <v>2234</v>
      </c>
      <c r="C798" t="s">
        <v>2265</v>
      </c>
      <c r="D798" t="s">
        <v>2266</v>
      </c>
    </row>
    <row r="799" spans="1:4">
      <c r="A799">
        <v>798</v>
      </c>
      <c r="B799" t="s">
        <v>2234</v>
      </c>
      <c r="C799" t="s">
        <v>1825</v>
      </c>
      <c r="D799" t="s">
        <v>2267</v>
      </c>
    </row>
    <row r="800" spans="1:4">
      <c r="A800">
        <v>799</v>
      </c>
      <c r="B800" t="s">
        <v>2234</v>
      </c>
      <c r="C800" t="s">
        <v>2234</v>
      </c>
      <c r="D800" t="s">
        <v>2235</v>
      </c>
    </row>
    <row r="801" spans="1:4">
      <c r="A801">
        <v>800</v>
      </c>
      <c r="B801" t="s">
        <v>2234</v>
      </c>
      <c r="C801" t="s">
        <v>2268</v>
      </c>
      <c r="D801" t="s">
        <v>2269</v>
      </c>
    </row>
    <row r="802" spans="1:4">
      <c r="A802">
        <v>801</v>
      </c>
      <c r="B802" t="s">
        <v>2270</v>
      </c>
      <c r="C802" t="s">
        <v>2272</v>
      </c>
      <c r="D802" t="s">
        <v>2273</v>
      </c>
    </row>
    <row r="803" spans="1:4">
      <c r="A803">
        <v>802</v>
      </c>
      <c r="B803" t="s">
        <v>2270</v>
      </c>
      <c r="C803" t="s">
        <v>2274</v>
      </c>
      <c r="D803" t="s">
        <v>2275</v>
      </c>
    </row>
    <row r="804" spans="1:4">
      <c r="A804">
        <v>803</v>
      </c>
      <c r="B804" t="s">
        <v>2270</v>
      </c>
      <c r="C804" t="s">
        <v>2276</v>
      </c>
      <c r="D804" t="s">
        <v>2277</v>
      </c>
    </row>
    <row r="805" spans="1:4">
      <c r="A805">
        <v>804</v>
      </c>
      <c r="B805" t="s">
        <v>2270</v>
      </c>
      <c r="C805" t="s">
        <v>2278</v>
      </c>
      <c r="D805" t="s">
        <v>2279</v>
      </c>
    </row>
    <row r="806" spans="1:4">
      <c r="A806">
        <v>805</v>
      </c>
      <c r="B806" t="s">
        <v>2270</v>
      </c>
      <c r="C806" t="s">
        <v>2280</v>
      </c>
      <c r="D806" t="s">
        <v>2281</v>
      </c>
    </row>
    <row r="807" spans="1:4">
      <c r="A807">
        <v>806</v>
      </c>
      <c r="B807" t="s">
        <v>2270</v>
      </c>
      <c r="C807" t="s">
        <v>2282</v>
      </c>
      <c r="D807" t="s">
        <v>2283</v>
      </c>
    </row>
    <row r="808" spans="1:4">
      <c r="A808">
        <v>807</v>
      </c>
      <c r="B808" t="s">
        <v>2270</v>
      </c>
      <c r="C808" t="s">
        <v>2284</v>
      </c>
      <c r="D808" t="s">
        <v>2285</v>
      </c>
    </row>
    <row r="809" spans="1:4">
      <c r="A809">
        <v>808</v>
      </c>
      <c r="B809" t="s">
        <v>2270</v>
      </c>
      <c r="C809" t="s">
        <v>2286</v>
      </c>
      <c r="D809" t="s">
        <v>2287</v>
      </c>
    </row>
    <row r="810" spans="1:4">
      <c r="A810">
        <v>809</v>
      </c>
      <c r="B810" t="s">
        <v>2270</v>
      </c>
      <c r="C810" t="s">
        <v>869</v>
      </c>
      <c r="D810" t="s">
        <v>2288</v>
      </c>
    </row>
    <row r="811" spans="1:4">
      <c r="A811">
        <v>810</v>
      </c>
      <c r="B811" t="s">
        <v>2270</v>
      </c>
      <c r="C811" t="s">
        <v>1226</v>
      </c>
      <c r="D811" t="s">
        <v>2289</v>
      </c>
    </row>
    <row r="812" spans="1:4">
      <c r="A812">
        <v>811</v>
      </c>
      <c r="B812" t="s">
        <v>2270</v>
      </c>
      <c r="C812" t="s">
        <v>2290</v>
      </c>
      <c r="D812" t="s">
        <v>2291</v>
      </c>
    </row>
    <row r="813" spans="1:4">
      <c r="A813">
        <v>812</v>
      </c>
      <c r="B813" t="s">
        <v>2270</v>
      </c>
      <c r="C813" t="s">
        <v>2292</v>
      </c>
      <c r="D813" t="s">
        <v>2293</v>
      </c>
    </row>
    <row r="814" spans="1:4">
      <c r="A814">
        <v>813</v>
      </c>
      <c r="B814" t="s">
        <v>2270</v>
      </c>
      <c r="C814" t="s">
        <v>2294</v>
      </c>
      <c r="D814" t="s">
        <v>2295</v>
      </c>
    </row>
    <row r="815" spans="1:4">
      <c r="A815">
        <v>814</v>
      </c>
      <c r="B815" t="s">
        <v>2270</v>
      </c>
      <c r="C815" t="s">
        <v>2270</v>
      </c>
      <c r="D815" t="s">
        <v>2271</v>
      </c>
    </row>
    <row r="816" spans="1:4">
      <c r="A816">
        <v>815</v>
      </c>
      <c r="B816" t="s">
        <v>2270</v>
      </c>
      <c r="C816" t="s">
        <v>2296</v>
      </c>
      <c r="D816" t="s">
        <v>2297</v>
      </c>
    </row>
    <row r="817" spans="1:4">
      <c r="A817">
        <v>816</v>
      </c>
      <c r="B817" t="s">
        <v>2298</v>
      </c>
      <c r="C817" t="s">
        <v>2300</v>
      </c>
      <c r="D817" t="s">
        <v>2301</v>
      </c>
    </row>
    <row r="818" spans="1:4">
      <c r="A818">
        <v>817</v>
      </c>
      <c r="B818" t="s">
        <v>2298</v>
      </c>
      <c r="C818" t="s">
        <v>2302</v>
      </c>
      <c r="D818" t="s">
        <v>2303</v>
      </c>
    </row>
    <row r="819" spans="1:4">
      <c r="A819">
        <v>818</v>
      </c>
      <c r="B819" t="s">
        <v>2298</v>
      </c>
      <c r="C819" t="s">
        <v>2304</v>
      </c>
      <c r="D819" t="s">
        <v>2305</v>
      </c>
    </row>
    <row r="820" spans="1:4">
      <c r="A820">
        <v>819</v>
      </c>
      <c r="B820" t="s">
        <v>2298</v>
      </c>
      <c r="C820" t="s">
        <v>2306</v>
      </c>
      <c r="D820" t="s">
        <v>2307</v>
      </c>
    </row>
    <row r="821" spans="1:4">
      <c r="A821">
        <v>820</v>
      </c>
      <c r="B821" t="s">
        <v>2298</v>
      </c>
      <c r="C821" t="s">
        <v>2308</v>
      </c>
      <c r="D821" t="s">
        <v>2309</v>
      </c>
    </row>
    <row r="822" spans="1:4">
      <c r="A822">
        <v>821</v>
      </c>
      <c r="B822" t="s">
        <v>2298</v>
      </c>
      <c r="C822" t="s">
        <v>1372</v>
      </c>
      <c r="D822" t="s">
        <v>2310</v>
      </c>
    </row>
    <row r="823" spans="1:4">
      <c r="A823">
        <v>822</v>
      </c>
      <c r="B823" t="s">
        <v>2298</v>
      </c>
      <c r="C823" t="s">
        <v>2311</v>
      </c>
      <c r="D823" t="s">
        <v>2312</v>
      </c>
    </row>
    <row r="824" spans="1:4">
      <c r="A824">
        <v>823</v>
      </c>
      <c r="B824" t="s">
        <v>2298</v>
      </c>
      <c r="C824" t="s">
        <v>2313</v>
      </c>
      <c r="D824" t="s">
        <v>2314</v>
      </c>
    </row>
    <row r="825" spans="1:4">
      <c r="A825">
        <v>824</v>
      </c>
      <c r="B825" t="s">
        <v>2298</v>
      </c>
      <c r="C825" t="s">
        <v>2315</v>
      </c>
      <c r="D825" t="s">
        <v>2316</v>
      </c>
    </row>
    <row r="826" spans="1:4">
      <c r="A826">
        <v>825</v>
      </c>
      <c r="B826" t="s">
        <v>2298</v>
      </c>
      <c r="C826" t="s">
        <v>2317</v>
      </c>
      <c r="D826" t="s">
        <v>2318</v>
      </c>
    </row>
    <row r="827" spans="1:4">
      <c r="A827">
        <v>826</v>
      </c>
      <c r="B827" t="s">
        <v>2298</v>
      </c>
      <c r="C827" t="s">
        <v>2319</v>
      </c>
      <c r="D827" t="s">
        <v>2320</v>
      </c>
    </row>
    <row r="828" spans="1:4">
      <c r="A828">
        <v>827</v>
      </c>
      <c r="B828" t="s">
        <v>2298</v>
      </c>
      <c r="C828" t="s">
        <v>2321</v>
      </c>
      <c r="D828" t="s">
        <v>2322</v>
      </c>
    </row>
    <row r="829" spans="1:4">
      <c r="A829">
        <v>828</v>
      </c>
      <c r="B829" t="s">
        <v>2298</v>
      </c>
      <c r="C829" t="s">
        <v>2296</v>
      </c>
      <c r="D829" t="s">
        <v>2323</v>
      </c>
    </row>
    <row r="830" spans="1:4">
      <c r="A830">
        <v>829</v>
      </c>
      <c r="B830" t="s">
        <v>2298</v>
      </c>
      <c r="C830" t="s">
        <v>2298</v>
      </c>
      <c r="D830" t="s">
        <v>2299</v>
      </c>
    </row>
    <row r="831" spans="1:4">
      <c r="A831">
        <v>830</v>
      </c>
      <c r="B831" t="s">
        <v>2298</v>
      </c>
      <c r="C831" t="s">
        <v>2324</v>
      </c>
      <c r="D831" t="s">
        <v>2325</v>
      </c>
    </row>
    <row r="832" spans="1:4">
      <c r="A832">
        <v>831</v>
      </c>
      <c r="B832" t="s">
        <v>2326</v>
      </c>
      <c r="C832" t="s">
        <v>2328</v>
      </c>
      <c r="D832" t="s">
        <v>2329</v>
      </c>
    </row>
    <row r="833" spans="1:4">
      <c r="A833">
        <v>832</v>
      </c>
      <c r="B833" t="s">
        <v>2326</v>
      </c>
      <c r="C833" t="s">
        <v>2330</v>
      </c>
      <c r="D833" t="s">
        <v>2331</v>
      </c>
    </row>
    <row r="834" spans="1:4">
      <c r="A834">
        <v>833</v>
      </c>
      <c r="B834" t="s">
        <v>2326</v>
      </c>
      <c r="C834" t="s">
        <v>2332</v>
      </c>
      <c r="D834" t="s">
        <v>2333</v>
      </c>
    </row>
    <row r="835" spans="1:4">
      <c r="A835">
        <v>834</v>
      </c>
      <c r="B835" t="s">
        <v>2326</v>
      </c>
      <c r="C835" t="s">
        <v>2334</v>
      </c>
      <c r="D835" t="s">
        <v>2335</v>
      </c>
    </row>
    <row r="836" spans="1:4">
      <c r="A836">
        <v>835</v>
      </c>
      <c r="B836" t="s">
        <v>2326</v>
      </c>
      <c r="C836" t="s">
        <v>2336</v>
      </c>
      <c r="D836" t="s">
        <v>2337</v>
      </c>
    </row>
    <row r="837" spans="1:4">
      <c r="A837">
        <v>836</v>
      </c>
      <c r="B837" t="s">
        <v>2326</v>
      </c>
      <c r="C837" t="s">
        <v>2338</v>
      </c>
      <c r="D837" t="s">
        <v>2339</v>
      </c>
    </row>
    <row r="838" spans="1:4">
      <c r="A838">
        <v>837</v>
      </c>
      <c r="B838" t="s">
        <v>2326</v>
      </c>
      <c r="C838" t="s">
        <v>2340</v>
      </c>
      <c r="D838" t="s">
        <v>2341</v>
      </c>
    </row>
    <row r="839" spans="1:4">
      <c r="A839">
        <v>838</v>
      </c>
      <c r="B839" t="s">
        <v>2326</v>
      </c>
      <c r="C839" t="s">
        <v>2342</v>
      </c>
      <c r="D839" t="s">
        <v>2343</v>
      </c>
    </row>
    <row r="840" spans="1:4">
      <c r="A840">
        <v>839</v>
      </c>
      <c r="B840" t="s">
        <v>2326</v>
      </c>
      <c r="C840" t="s">
        <v>2344</v>
      </c>
      <c r="D840" t="s">
        <v>2345</v>
      </c>
    </row>
    <row r="841" spans="1:4">
      <c r="A841">
        <v>840</v>
      </c>
      <c r="B841" t="s">
        <v>2326</v>
      </c>
      <c r="C841" t="s">
        <v>1039</v>
      </c>
      <c r="D841" t="s">
        <v>2346</v>
      </c>
    </row>
    <row r="842" spans="1:4">
      <c r="A842">
        <v>841</v>
      </c>
      <c r="B842" t="s">
        <v>2326</v>
      </c>
      <c r="C842" t="s">
        <v>2347</v>
      </c>
      <c r="D842" t="s">
        <v>2348</v>
      </c>
    </row>
    <row r="843" spans="1:4">
      <c r="A843">
        <v>842</v>
      </c>
      <c r="B843" t="s">
        <v>2326</v>
      </c>
      <c r="C843" t="s">
        <v>2326</v>
      </c>
      <c r="D843" t="s">
        <v>2327</v>
      </c>
    </row>
    <row r="844" spans="1:4">
      <c r="A844">
        <v>843</v>
      </c>
      <c r="B844" t="s">
        <v>2326</v>
      </c>
      <c r="C844" t="s">
        <v>2349</v>
      </c>
      <c r="D844" t="s">
        <v>2350</v>
      </c>
    </row>
    <row r="845" spans="1:4">
      <c r="A845">
        <v>844</v>
      </c>
      <c r="B845" t="s">
        <v>2326</v>
      </c>
      <c r="C845" t="s">
        <v>939</v>
      </c>
      <c r="D845" t="s">
        <v>2351</v>
      </c>
    </row>
    <row r="846" spans="1:4">
      <c r="A846">
        <v>845</v>
      </c>
      <c r="B846" t="s">
        <v>2352</v>
      </c>
      <c r="C846" t="s">
        <v>2354</v>
      </c>
      <c r="D846" t="s">
        <v>2355</v>
      </c>
    </row>
    <row r="847" spans="1:4">
      <c r="A847">
        <v>846</v>
      </c>
      <c r="B847" t="s">
        <v>2352</v>
      </c>
      <c r="C847" t="s">
        <v>2356</v>
      </c>
      <c r="D847" t="s">
        <v>2357</v>
      </c>
    </row>
    <row r="848" spans="1:4">
      <c r="A848">
        <v>847</v>
      </c>
      <c r="B848" t="s">
        <v>2352</v>
      </c>
      <c r="C848" t="s">
        <v>1238</v>
      </c>
      <c r="D848" t="s">
        <v>2358</v>
      </c>
    </row>
    <row r="849" spans="1:4">
      <c r="A849">
        <v>848</v>
      </c>
      <c r="B849" t="s">
        <v>2352</v>
      </c>
      <c r="C849" t="s">
        <v>1180</v>
      </c>
      <c r="D849" t="s">
        <v>2359</v>
      </c>
    </row>
    <row r="850" spans="1:4">
      <c r="A850">
        <v>849</v>
      </c>
      <c r="B850" t="s">
        <v>2352</v>
      </c>
      <c r="C850" t="s">
        <v>2360</v>
      </c>
      <c r="D850" t="s">
        <v>2361</v>
      </c>
    </row>
    <row r="851" spans="1:4">
      <c r="A851">
        <v>850</v>
      </c>
      <c r="B851" t="s">
        <v>2352</v>
      </c>
      <c r="C851" t="s">
        <v>2362</v>
      </c>
      <c r="D851" t="s">
        <v>2363</v>
      </c>
    </row>
    <row r="852" spans="1:4">
      <c r="A852">
        <v>851</v>
      </c>
      <c r="B852" t="s">
        <v>2352</v>
      </c>
      <c r="C852" t="s">
        <v>2364</v>
      </c>
      <c r="D852" t="s">
        <v>2365</v>
      </c>
    </row>
    <row r="853" spans="1:4">
      <c r="A853">
        <v>852</v>
      </c>
      <c r="B853" t="s">
        <v>2352</v>
      </c>
      <c r="C853" t="s">
        <v>2366</v>
      </c>
      <c r="D853" t="s">
        <v>2367</v>
      </c>
    </row>
    <row r="854" spans="1:4">
      <c r="A854">
        <v>853</v>
      </c>
      <c r="B854" t="s">
        <v>2352</v>
      </c>
      <c r="C854" t="s">
        <v>2368</v>
      </c>
      <c r="D854" t="s">
        <v>2369</v>
      </c>
    </row>
    <row r="855" spans="1:4">
      <c r="A855">
        <v>854</v>
      </c>
      <c r="B855" t="s">
        <v>2352</v>
      </c>
      <c r="C855" t="s">
        <v>2370</v>
      </c>
      <c r="D855" t="s">
        <v>2371</v>
      </c>
    </row>
    <row r="856" spans="1:4">
      <c r="A856">
        <v>855</v>
      </c>
      <c r="B856" t="s">
        <v>2352</v>
      </c>
      <c r="C856" t="s">
        <v>1967</v>
      </c>
      <c r="D856" t="s">
        <v>2372</v>
      </c>
    </row>
    <row r="857" spans="1:4">
      <c r="A857">
        <v>856</v>
      </c>
      <c r="B857" t="s">
        <v>2352</v>
      </c>
      <c r="C857" t="s">
        <v>2261</v>
      </c>
      <c r="D857" t="s">
        <v>2373</v>
      </c>
    </row>
    <row r="858" spans="1:4">
      <c r="A858">
        <v>857</v>
      </c>
      <c r="B858" t="s">
        <v>2352</v>
      </c>
      <c r="C858" t="s">
        <v>2352</v>
      </c>
      <c r="D858" t="s">
        <v>2353</v>
      </c>
    </row>
    <row r="859" spans="1:4">
      <c r="A859">
        <v>858</v>
      </c>
      <c r="B859" t="s">
        <v>2352</v>
      </c>
      <c r="C859" t="s">
        <v>2374</v>
      </c>
      <c r="D859" t="s">
        <v>2375</v>
      </c>
    </row>
    <row r="860" spans="1:4">
      <c r="A860">
        <v>859</v>
      </c>
      <c r="B860" t="s">
        <v>2352</v>
      </c>
      <c r="C860" t="s">
        <v>1170</v>
      </c>
      <c r="D860" t="s">
        <v>2376</v>
      </c>
    </row>
    <row r="861" spans="1:4">
      <c r="A861">
        <v>860</v>
      </c>
      <c r="B861" t="s">
        <v>2352</v>
      </c>
      <c r="C861" t="s">
        <v>2377</v>
      </c>
      <c r="D861" t="s">
        <v>2378</v>
      </c>
    </row>
    <row r="862" spans="1:4">
      <c r="A862">
        <v>861</v>
      </c>
      <c r="B862" t="s">
        <v>2352</v>
      </c>
      <c r="C862" t="s">
        <v>2379</v>
      </c>
      <c r="D862" t="s">
        <v>2380</v>
      </c>
    </row>
    <row r="863" spans="1:4">
      <c r="A863">
        <v>862</v>
      </c>
      <c r="B863" t="s">
        <v>2381</v>
      </c>
      <c r="C863" t="s">
        <v>2383</v>
      </c>
      <c r="D863" t="s">
        <v>2384</v>
      </c>
    </row>
    <row r="864" spans="1:4">
      <c r="A864">
        <v>863</v>
      </c>
      <c r="B864" t="s">
        <v>2381</v>
      </c>
      <c r="C864" t="s">
        <v>2385</v>
      </c>
      <c r="D864" t="s">
        <v>2386</v>
      </c>
    </row>
    <row r="865" spans="1:4">
      <c r="A865">
        <v>864</v>
      </c>
      <c r="B865" t="s">
        <v>2381</v>
      </c>
      <c r="C865" t="s">
        <v>2387</v>
      </c>
      <c r="D865" t="s">
        <v>2388</v>
      </c>
    </row>
    <row r="866" spans="1:4">
      <c r="A866">
        <v>865</v>
      </c>
      <c r="B866" t="s">
        <v>2381</v>
      </c>
      <c r="C866" t="s">
        <v>2389</v>
      </c>
      <c r="D866" t="s">
        <v>2390</v>
      </c>
    </row>
    <row r="867" spans="1:4">
      <c r="A867">
        <v>866</v>
      </c>
      <c r="B867" t="s">
        <v>2381</v>
      </c>
      <c r="C867" t="s">
        <v>1127</v>
      </c>
      <c r="D867" t="s">
        <v>2391</v>
      </c>
    </row>
    <row r="868" spans="1:4">
      <c r="A868">
        <v>867</v>
      </c>
      <c r="B868" t="s">
        <v>2381</v>
      </c>
      <c r="C868" t="s">
        <v>2392</v>
      </c>
      <c r="D868" t="s">
        <v>2393</v>
      </c>
    </row>
    <row r="869" spans="1:4">
      <c r="A869">
        <v>868</v>
      </c>
      <c r="B869" t="s">
        <v>2381</v>
      </c>
      <c r="C869" t="s">
        <v>2394</v>
      </c>
      <c r="D869" t="s">
        <v>2395</v>
      </c>
    </row>
    <row r="870" spans="1:4">
      <c r="A870">
        <v>869</v>
      </c>
      <c r="B870" t="s">
        <v>2381</v>
      </c>
      <c r="C870" t="s">
        <v>2396</v>
      </c>
      <c r="D870" t="s">
        <v>2397</v>
      </c>
    </row>
    <row r="871" spans="1:4">
      <c r="A871">
        <v>870</v>
      </c>
      <c r="B871" t="s">
        <v>2381</v>
      </c>
      <c r="C871" t="s">
        <v>2398</v>
      </c>
      <c r="D871" t="s">
        <v>2399</v>
      </c>
    </row>
    <row r="872" spans="1:4">
      <c r="A872">
        <v>871</v>
      </c>
      <c r="B872" t="s">
        <v>2381</v>
      </c>
      <c r="C872" t="s">
        <v>2400</v>
      </c>
      <c r="D872" t="s">
        <v>2401</v>
      </c>
    </row>
    <row r="873" spans="1:4">
      <c r="A873">
        <v>872</v>
      </c>
      <c r="B873" t="s">
        <v>2381</v>
      </c>
      <c r="C873" t="s">
        <v>2402</v>
      </c>
      <c r="D873" t="s">
        <v>2403</v>
      </c>
    </row>
    <row r="874" spans="1:4">
      <c r="A874">
        <v>873</v>
      </c>
      <c r="B874" t="s">
        <v>2381</v>
      </c>
      <c r="C874" t="s">
        <v>2404</v>
      </c>
      <c r="D874" t="s">
        <v>2405</v>
      </c>
    </row>
    <row r="875" spans="1:4">
      <c r="A875">
        <v>874</v>
      </c>
      <c r="B875" t="s">
        <v>2381</v>
      </c>
      <c r="C875" t="s">
        <v>2381</v>
      </c>
      <c r="D875" t="s">
        <v>2382</v>
      </c>
    </row>
    <row r="876" spans="1:4">
      <c r="A876">
        <v>875</v>
      </c>
      <c r="B876" t="s">
        <v>2381</v>
      </c>
      <c r="C876" t="s">
        <v>2406</v>
      </c>
      <c r="D876" t="s">
        <v>2407</v>
      </c>
    </row>
    <row r="877" spans="1:4">
      <c r="A877">
        <v>876</v>
      </c>
      <c r="B877" t="s">
        <v>2408</v>
      </c>
      <c r="C877" t="s">
        <v>2410</v>
      </c>
      <c r="D877" t="s">
        <v>2411</v>
      </c>
    </row>
    <row r="878" spans="1:4">
      <c r="A878">
        <v>877</v>
      </c>
      <c r="B878" t="s">
        <v>2408</v>
      </c>
      <c r="C878" t="s">
        <v>1630</v>
      </c>
      <c r="D878" t="s">
        <v>2412</v>
      </c>
    </row>
    <row r="879" spans="1:4">
      <c r="A879">
        <v>878</v>
      </c>
      <c r="B879" t="s">
        <v>2408</v>
      </c>
      <c r="C879" t="s">
        <v>2413</v>
      </c>
      <c r="D879" t="s">
        <v>2414</v>
      </c>
    </row>
    <row r="880" spans="1:4">
      <c r="A880">
        <v>879</v>
      </c>
      <c r="B880" t="s">
        <v>2408</v>
      </c>
      <c r="C880" t="s">
        <v>2415</v>
      </c>
      <c r="D880" t="s">
        <v>2416</v>
      </c>
    </row>
    <row r="881" spans="1:4">
      <c r="A881">
        <v>880</v>
      </c>
      <c r="B881" t="s">
        <v>2408</v>
      </c>
      <c r="C881" t="s">
        <v>2417</v>
      </c>
      <c r="D881" t="s">
        <v>2418</v>
      </c>
    </row>
    <row r="882" spans="1:4">
      <c r="A882">
        <v>881</v>
      </c>
      <c r="B882" t="s">
        <v>2408</v>
      </c>
      <c r="C882" t="s">
        <v>2419</v>
      </c>
      <c r="D882" t="s">
        <v>2420</v>
      </c>
    </row>
    <row r="883" spans="1:4">
      <c r="A883">
        <v>882</v>
      </c>
      <c r="B883" t="s">
        <v>2408</v>
      </c>
      <c r="C883" t="s">
        <v>2421</v>
      </c>
      <c r="D883" t="s">
        <v>2422</v>
      </c>
    </row>
    <row r="884" spans="1:4">
      <c r="A884">
        <v>883</v>
      </c>
      <c r="B884" t="s">
        <v>2408</v>
      </c>
      <c r="C884" t="s">
        <v>2423</v>
      </c>
      <c r="D884" t="s">
        <v>2424</v>
      </c>
    </row>
    <row r="885" spans="1:4">
      <c r="A885">
        <v>884</v>
      </c>
      <c r="B885" t="s">
        <v>2408</v>
      </c>
      <c r="C885" t="s">
        <v>2425</v>
      </c>
      <c r="D885" t="s">
        <v>2426</v>
      </c>
    </row>
    <row r="886" spans="1:4">
      <c r="A886">
        <v>885</v>
      </c>
      <c r="B886" t="s">
        <v>2408</v>
      </c>
      <c r="C886" t="s">
        <v>2116</v>
      </c>
      <c r="D886" t="s">
        <v>2427</v>
      </c>
    </row>
    <row r="887" spans="1:4">
      <c r="A887">
        <v>886</v>
      </c>
      <c r="B887" t="s">
        <v>2408</v>
      </c>
      <c r="C887" t="s">
        <v>1410</v>
      </c>
      <c r="D887" t="s">
        <v>2428</v>
      </c>
    </row>
    <row r="888" spans="1:4">
      <c r="A888">
        <v>887</v>
      </c>
      <c r="B888" t="s">
        <v>2408</v>
      </c>
      <c r="C888" t="s">
        <v>2429</v>
      </c>
      <c r="D888" t="s">
        <v>2430</v>
      </c>
    </row>
    <row r="889" spans="1:4">
      <c r="A889">
        <v>888</v>
      </c>
      <c r="B889" t="s">
        <v>2408</v>
      </c>
      <c r="C889" t="s">
        <v>814</v>
      </c>
      <c r="D889" t="s">
        <v>2431</v>
      </c>
    </row>
    <row r="890" spans="1:4">
      <c r="A890">
        <v>889</v>
      </c>
      <c r="B890" t="s">
        <v>2408</v>
      </c>
      <c r="C890" t="s">
        <v>1190</v>
      </c>
      <c r="D890" t="s">
        <v>2432</v>
      </c>
    </row>
    <row r="891" spans="1:4">
      <c r="A891">
        <v>890</v>
      </c>
      <c r="B891" t="s">
        <v>2408</v>
      </c>
      <c r="C891" t="s">
        <v>2433</v>
      </c>
      <c r="D891" t="s">
        <v>2434</v>
      </c>
    </row>
    <row r="892" spans="1:4">
      <c r="A892">
        <v>891</v>
      </c>
      <c r="B892" t="s">
        <v>2408</v>
      </c>
      <c r="C892" t="s">
        <v>2435</v>
      </c>
      <c r="D892" t="s">
        <v>2436</v>
      </c>
    </row>
    <row r="893" spans="1:4">
      <c r="A893">
        <v>892</v>
      </c>
      <c r="B893" t="s">
        <v>2408</v>
      </c>
      <c r="C893" t="s">
        <v>2437</v>
      </c>
      <c r="D893" t="s">
        <v>2438</v>
      </c>
    </row>
    <row r="894" spans="1:4">
      <c r="A894">
        <v>893</v>
      </c>
      <c r="B894" t="s">
        <v>2408</v>
      </c>
      <c r="C894" t="s">
        <v>2439</v>
      </c>
      <c r="D894" t="s">
        <v>2440</v>
      </c>
    </row>
    <row r="895" spans="1:4">
      <c r="A895">
        <v>894</v>
      </c>
      <c r="B895" t="s">
        <v>2408</v>
      </c>
      <c r="C895" t="s">
        <v>2441</v>
      </c>
      <c r="D895" t="s">
        <v>2442</v>
      </c>
    </row>
    <row r="896" spans="1:4">
      <c r="A896">
        <v>895</v>
      </c>
      <c r="B896" t="s">
        <v>2408</v>
      </c>
      <c r="C896" t="s">
        <v>2408</v>
      </c>
      <c r="D896" t="s">
        <v>2409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ColWidth="9.125" defaultRowHeight="11.4"/>
  <cols>
    <col min="1" max="1" width="32.625" style="6" customWidth="1"/>
    <col min="2" max="2" width="9.125" style="147"/>
    <col min="3" max="3" width="9.125" style="150"/>
    <col min="4" max="4" width="26.625" style="150" customWidth="1"/>
    <col min="5" max="6" width="26.625" style="82" customWidth="1"/>
    <col min="7" max="7" width="31.375" style="82" customWidth="1"/>
    <col min="8" max="8" width="40.875" style="82" customWidth="1"/>
    <col min="9" max="9" width="14.625" style="82" customWidth="1"/>
    <col min="10" max="10" width="26.875" style="82" customWidth="1"/>
    <col min="11" max="11" width="50" style="82" customWidth="1"/>
    <col min="12" max="13" width="10.75" style="82" customWidth="1"/>
    <col min="14" max="14" width="55.125" style="82" customWidth="1"/>
    <col min="15" max="15" width="31.875" style="82" customWidth="1"/>
    <col min="16" max="16" width="23.875" style="82" customWidth="1"/>
    <col min="17" max="17" width="46.625" style="82" customWidth="1"/>
    <col min="18" max="18" width="24" style="82" bestFit="1" customWidth="1"/>
    <col min="19" max="19" width="20.625" style="82" customWidth="1"/>
    <col min="20" max="20" width="22" style="82" customWidth="1"/>
    <col min="21" max="22" width="26.375" style="82" customWidth="1"/>
    <col min="23" max="23" width="3.25" style="82" customWidth="1"/>
    <col min="24" max="24" width="59.75" style="82" customWidth="1"/>
    <col min="25" max="25" width="49.125" style="82" customWidth="1"/>
    <col min="26" max="26" width="11.125" style="82" customWidth="1"/>
    <col min="27" max="30" width="29" style="82" customWidth="1"/>
    <col min="31" max="31" width="9.125" style="82"/>
    <col min="32" max="32" width="34.75" style="82" customWidth="1"/>
    <col min="33" max="33" width="9.125" style="82"/>
    <col min="34" max="35" width="34.375" style="82" customWidth="1"/>
    <col min="36" max="36" width="9.125" style="82"/>
    <col min="37" max="37" width="24.625" style="82" customWidth="1"/>
    <col min="38" max="38" width="9.125" style="82"/>
    <col min="39" max="39" width="26.125" style="82" customWidth="1"/>
    <col min="40" max="40" width="1.75" style="82" customWidth="1"/>
    <col min="41" max="41" width="9.125" style="82"/>
    <col min="42" max="42" width="27.25" style="82" customWidth="1"/>
    <col min="43" max="43" width="29.75" style="82" customWidth="1"/>
    <col min="44" max="44" width="1.75" style="82" customWidth="1"/>
    <col min="45" max="45" width="21.375" style="82" customWidth="1"/>
    <col min="46" max="46" width="1.75" style="82" customWidth="1"/>
    <col min="47" max="47" width="31.25" style="82" bestFit="1" customWidth="1"/>
    <col min="48" max="48" width="1.75" style="82" customWidth="1"/>
    <col min="49" max="50" width="9.125" style="545"/>
    <col min="51" max="51" width="9.125" style="82"/>
    <col min="52" max="52" width="20" style="82" customWidth="1"/>
    <col min="53" max="53" width="42.875" style="82" bestFit="1" customWidth="1"/>
    <col min="54" max="16384" width="9.1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4" t="s">
        <v>385</v>
      </c>
      <c r="AU1" s="193" t="s">
        <v>420</v>
      </c>
      <c r="AW1" s="546" t="s">
        <v>626</v>
      </c>
      <c r="AX1" s="546" t="s">
        <v>627</v>
      </c>
      <c r="AZ1" s="886" t="s">
        <v>659</v>
      </c>
      <c r="BA1" s="886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325" t="s">
        <v>386</v>
      </c>
      <c r="Y2" s="43" t="s">
        <v>404</v>
      </c>
      <c r="Z2" s="43"/>
      <c r="AA2" s="327" t="s">
        <v>400</v>
      </c>
      <c r="AB2" s="312" t="s">
        <v>399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96" t="s">
        <v>391</v>
      </c>
      <c r="AQ2" s="43" t="s">
        <v>388</v>
      </c>
      <c r="AS2" s="43" t="s">
        <v>383</v>
      </c>
      <c r="AU2" s="44" t="s">
        <v>413</v>
      </c>
      <c r="AW2" s="547" t="s">
        <v>628</v>
      </c>
      <c r="AX2" s="548" t="s">
        <v>628</v>
      </c>
      <c r="AZ2" s="606" t="s">
        <v>660</v>
      </c>
      <c r="BA2" s="607" t="s">
        <v>664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325" t="s">
        <v>387</v>
      </c>
      <c r="Y3" s="43" t="s">
        <v>394</v>
      </c>
      <c r="Z3" s="43"/>
      <c r="AA3" s="327" t="s">
        <v>399</v>
      </c>
      <c r="AB3" s="312" t="s">
        <v>398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96" t="s">
        <v>388</v>
      </c>
      <c r="AQ3" s="43" t="s">
        <v>387</v>
      </c>
      <c r="AS3" s="43" t="s">
        <v>384</v>
      </c>
      <c r="AU3" s="44" t="s">
        <v>414</v>
      </c>
      <c r="AW3" s="547" t="s">
        <v>629</v>
      </c>
      <c r="AX3" s="548" t="s">
        <v>629</v>
      </c>
      <c r="AZ3" s="151" t="s">
        <v>661</v>
      </c>
      <c r="BA3" s="236" t="s">
        <v>668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717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325" t="s">
        <v>388</v>
      </c>
      <c r="Y4" s="43" t="s">
        <v>395</v>
      </c>
      <c r="Z4" s="311"/>
      <c r="AA4" s="326" t="s">
        <v>398</v>
      </c>
      <c r="AB4" s="82" t="s">
        <v>401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96" t="s">
        <v>387</v>
      </c>
      <c r="AQ4" s="43" t="s">
        <v>386</v>
      </c>
      <c r="AS4" s="43" t="s">
        <v>350</v>
      </c>
      <c r="AU4" s="44" t="s">
        <v>415</v>
      </c>
      <c r="AW4" s="547" t="s">
        <v>630</v>
      </c>
      <c r="AX4" s="548" t="s">
        <v>630</v>
      </c>
      <c r="AZ4" s="151" t="s">
        <v>666</v>
      </c>
      <c r="BA4" s="236" t="s">
        <v>667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325" t="s">
        <v>391</v>
      </c>
      <c r="Y5" s="43" t="s">
        <v>393</v>
      </c>
      <c r="Z5" s="311">
        <v>1</v>
      </c>
      <c r="AA5" s="326" t="s">
        <v>401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96" t="s">
        <v>386</v>
      </c>
      <c r="AQ5" s="43" t="s">
        <v>390</v>
      </c>
      <c r="AU5" s="44" t="s">
        <v>416</v>
      </c>
      <c r="AW5" s="547" t="s">
        <v>631</v>
      </c>
      <c r="AX5" s="548" t="s">
        <v>631</v>
      </c>
      <c r="AZ5" s="151" t="s">
        <v>662</v>
      </c>
      <c r="BA5" s="236" t="s">
        <v>665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189">
        <v>5555</v>
      </c>
      <c r="Y6" s="43"/>
      <c r="Z6" s="311"/>
      <c r="AA6" s="326"/>
      <c r="AH6" s="148" t="s">
        <v>372</v>
      </c>
      <c r="AK6" s="148" t="s">
        <v>355</v>
      </c>
      <c r="AM6" s="148" t="s">
        <v>365</v>
      </c>
      <c r="AP6" s="696" t="s">
        <v>390</v>
      </c>
      <c r="AQ6" s="43" t="s">
        <v>389</v>
      </c>
      <c r="AU6" s="329" t="s">
        <v>417</v>
      </c>
      <c r="AW6" s="547" t="s">
        <v>632</v>
      </c>
      <c r="AX6" s="548" t="s">
        <v>632</v>
      </c>
      <c r="AZ6" s="151" t="s">
        <v>663</v>
      </c>
      <c r="BA6" s="236" t="s">
        <v>669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189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696" t="s">
        <v>389</v>
      </c>
      <c r="AQ7" s="43"/>
      <c r="AU7" s="329" t="s">
        <v>418</v>
      </c>
      <c r="AW7" s="547" t="s">
        <v>633</v>
      </c>
      <c r="AX7" s="548" t="s">
        <v>633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189">
        <v>77777</v>
      </c>
      <c r="Y8" s="43"/>
      <c r="Z8" s="311"/>
      <c r="AA8" s="326"/>
      <c r="AK8" s="148" t="s">
        <v>357</v>
      </c>
      <c r="AP8" s="247"/>
      <c r="AU8" s="329" t="s">
        <v>419</v>
      </c>
      <c r="AW8" s="547" t="s">
        <v>634</v>
      </c>
      <c r="AX8" s="548" t="s">
        <v>634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189">
        <v>8888</v>
      </c>
      <c r="Y9" s="43"/>
      <c r="Z9" s="311">
        <v>1</v>
      </c>
      <c r="AA9" s="326"/>
      <c r="AK9" s="148" t="s">
        <v>358</v>
      </c>
      <c r="AP9" s="247"/>
      <c r="AW9" s="547" t="s">
        <v>635</v>
      </c>
      <c r="AX9" s="548" t="s">
        <v>635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325" t="s">
        <v>389</v>
      </c>
      <c r="Y10" s="43" t="s">
        <v>396</v>
      </c>
      <c r="Z10" s="311"/>
      <c r="AP10" s="247"/>
      <c r="AW10" s="547" t="s">
        <v>636</v>
      </c>
      <c r="AX10" s="548" t="s">
        <v>636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325" t="s">
        <v>390</v>
      </c>
      <c r="Y11" s="43" t="s">
        <v>397</v>
      </c>
      <c r="Z11" s="311"/>
      <c r="AP11" s="247"/>
      <c r="AW11" s="547" t="s">
        <v>637</v>
      </c>
      <c r="AX11" s="548" t="s">
        <v>637</v>
      </c>
    </row>
    <row r="12" spans="1:53" ht="34.200000000000003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47" t="s">
        <v>212</v>
      </c>
      <c r="AX12" s="548" t="s">
        <v>212</v>
      </c>
    </row>
    <row r="13" spans="1:53" ht="22.8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47" t="s">
        <v>213</v>
      </c>
      <c r="AX13" s="548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47" t="s">
        <v>214</v>
      </c>
      <c r="AX14" s="548" t="s">
        <v>214</v>
      </c>
    </row>
    <row r="15" spans="1:53" ht="21" customHeight="1">
      <c r="A15" s="5" t="s">
        <v>493</v>
      </c>
      <c r="B15" s="43">
        <v>2013</v>
      </c>
      <c r="I15" s="148" t="s">
        <v>216</v>
      </c>
      <c r="N15" s="233" t="s">
        <v>327</v>
      </c>
      <c r="AW15" s="547" t="s">
        <v>215</v>
      </c>
      <c r="AX15" s="548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47" t="s">
        <v>216</v>
      </c>
      <c r="AX16" s="548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47" t="s">
        <v>217</v>
      </c>
      <c r="AX17" s="548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47" t="s">
        <v>218</v>
      </c>
      <c r="AX18" s="548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47" t="s">
        <v>219</v>
      </c>
      <c r="AX19" s="548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47" t="s">
        <v>220</v>
      </c>
      <c r="AX20" s="548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47" t="s">
        <v>221</v>
      </c>
      <c r="AX21" s="548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47" t="s">
        <v>222</v>
      </c>
      <c r="AX22" s="548" t="s">
        <v>222</v>
      </c>
    </row>
    <row r="23" spans="1:50" ht="21" customHeight="1">
      <c r="A23" s="5" t="s">
        <v>122</v>
      </c>
      <c r="B23" s="43">
        <v>2021</v>
      </c>
      <c r="AW23" s="547" t="s">
        <v>638</v>
      </c>
      <c r="AX23" s="548" t="s">
        <v>638</v>
      </c>
    </row>
    <row r="24" spans="1:50" ht="21" customHeight="1">
      <c r="A24" s="5" t="s">
        <v>123</v>
      </c>
      <c r="B24" s="43">
        <v>2022</v>
      </c>
      <c r="AW24" s="547" t="s">
        <v>639</v>
      </c>
      <c r="AX24" s="548" t="s">
        <v>639</v>
      </c>
    </row>
    <row r="25" spans="1:50">
      <c r="A25" s="5" t="s">
        <v>124</v>
      </c>
      <c r="B25" s="43">
        <v>2023</v>
      </c>
      <c r="AW25" s="547" t="s">
        <v>640</v>
      </c>
      <c r="AX25" s="548" t="s">
        <v>640</v>
      </c>
    </row>
    <row r="26" spans="1:50">
      <c r="A26" s="5" t="s">
        <v>125</v>
      </c>
      <c r="B26" s="43">
        <v>2024</v>
      </c>
      <c r="AX26" s="548" t="s">
        <v>641</v>
      </c>
    </row>
    <row r="27" spans="1:50">
      <c r="A27" s="5" t="s">
        <v>126</v>
      </c>
      <c r="B27" s="43">
        <v>2025</v>
      </c>
      <c r="AX27" s="548" t="s">
        <v>642</v>
      </c>
    </row>
    <row r="28" spans="1:50">
      <c r="A28" s="5" t="s">
        <v>127</v>
      </c>
      <c r="D28" s="395"/>
      <c r="E28" s="396"/>
      <c r="F28" s="396"/>
      <c r="H28" s="397" t="s">
        <v>456</v>
      </c>
      <c r="AX28" s="548" t="s">
        <v>643</v>
      </c>
    </row>
    <row r="29" spans="1:50">
      <c r="A29" s="5" t="s">
        <v>128</v>
      </c>
      <c r="D29" s="398" t="s">
        <v>457</v>
      </c>
      <c r="E29" s="399" t="str">
        <f>IF(periodStart = "","", periodStart)</f>
        <v>01.01.2020</v>
      </c>
      <c r="F29" s="399" t="str">
        <f>IF(periodEnd = "","", periodEnd)</f>
        <v>31.12.2023</v>
      </c>
      <c r="H29" s="400" t="s">
        <v>3276</v>
      </c>
      <c r="AX29" s="548" t="s">
        <v>644</v>
      </c>
    </row>
    <row r="30" spans="1:50">
      <c r="A30" s="5" t="s">
        <v>129</v>
      </c>
      <c r="D30" s="401"/>
      <c r="E30" s="402"/>
      <c r="F30" s="402"/>
      <c r="AX30" s="548" t="s">
        <v>645</v>
      </c>
    </row>
    <row r="31" spans="1:50" ht="13.2">
      <c r="A31" s="5" t="s">
        <v>130</v>
      </c>
      <c r="D31" s="395"/>
      <c r="E31" s="396"/>
      <c r="F31" s="396"/>
      <c r="H31" s="403"/>
      <c r="AX31" s="548" t="s">
        <v>646</v>
      </c>
    </row>
    <row r="32" spans="1:50">
      <c r="A32" s="5" t="s">
        <v>131</v>
      </c>
      <c r="D32" s="398" t="s">
        <v>458</v>
      </c>
      <c r="E32" s="404"/>
      <c r="F32" s="404"/>
      <c r="H32" s="405" t="s">
        <v>459</v>
      </c>
      <c r="AX32" s="548" t="s">
        <v>647</v>
      </c>
    </row>
    <row r="33" spans="1:50">
      <c r="A33" s="5" t="s">
        <v>132</v>
      </c>
      <c r="AX33" s="548" t="s">
        <v>648</v>
      </c>
    </row>
    <row r="34" spans="1:50">
      <c r="A34" s="5" t="s">
        <v>133</v>
      </c>
      <c r="AX34" s="548" t="s">
        <v>649</v>
      </c>
    </row>
    <row r="35" spans="1:50">
      <c r="A35" s="5" t="s">
        <v>134</v>
      </c>
      <c r="AX35" s="548" t="s">
        <v>650</v>
      </c>
    </row>
    <row r="36" spans="1:50">
      <c r="A36" s="5" t="s">
        <v>98</v>
      </c>
      <c r="AX36" s="548" t="s">
        <v>651</v>
      </c>
    </row>
    <row r="37" spans="1:50">
      <c r="A37" s="5" t="s">
        <v>99</v>
      </c>
      <c r="AX37" s="548" t="s">
        <v>652</v>
      </c>
    </row>
    <row r="38" spans="1:50">
      <c r="A38" s="5" t="s">
        <v>100</v>
      </c>
      <c r="AX38" s="548" t="s">
        <v>653</v>
      </c>
    </row>
    <row r="39" spans="1:50">
      <c r="A39" s="5" t="s">
        <v>101</v>
      </c>
      <c r="AX39" s="548" t="s">
        <v>601</v>
      </c>
    </row>
    <row r="40" spans="1:50">
      <c r="A40" s="5" t="s">
        <v>102</v>
      </c>
      <c r="AX40" s="548" t="s">
        <v>602</v>
      </c>
    </row>
    <row r="41" spans="1:50">
      <c r="A41" s="5" t="s">
        <v>103</v>
      </c>
      <c r="AX41" s="548" t="s">
        <v>603</v>
      </c>
    </row>
    <row r="42" spans="1:50">
      <c r="A42" s="5" t="s">
        <v>135</v>
      </c>
      <c r="AX42" s="548" t="s">
        <v>604</v>
      </c>
    </row>
    <row r="43" spans="1:50">
      <c r="A43" s="5" t="s">
        <v>136</v>
      </c>
      <c r="AX43" s="548" t="s">
        <v>605</v>
      </c>
    </row>
    <row r="44" spans="1:50">
      <c r="A44" s="5" t="s">
        <v>137</v>
      </c>
      <c r="AX44" s="548" t="s">
        <v>606</v>
      </c>
    </row>
    <row r="45" spans="1:50">
      <c r="A45" s="5" t="s">
        <v>138</v>
      </c>
      <c r="AX45" s="548" t="s">
        <v>607</v>
      </c>
    </row>
    <row r="46" spans="1:50">
      <c r="A46" s="5" t="s">
        <v>139</v>
      </c>
      <c r="AX46" s="548" t="s">
        <v>608</v>
      </c>
    </row>
    <row r="47" spans="1:50">
      <c r="A47" s="5" t="s">
        <v>160</v>
      </c>
      <c r="AX47" s="548" t="s">
        <v>609</v>
      </c>
    </row>
    <row r="48" spans="1:50">
      <c r="A48" s="5" t="s">
        <v>161</v>
      </c>
      <c r="AX48" s="548" t="s">
        <v>610</v>
      </c>
    </row>
    <row r="49" spans="1:50">
      <c r="A49" s="5" t="s">
        <v>162</v>
      </c>
      <c r="AX49" s="548" t="s">
        <v>611</v>
      </c>
    </row>
    <row r="50" spans="1:50">
      <c r="A50" s="5" t="s">
        <v>140</v>
      </c>
      <c r="AX50" s="548" t="s">
        <v>612</v>
      </c>
    </row>
    <row r="51" spans="1:50">
      <c r="A51" s="5" t="s">
        <v>141</v>
      </c>
      <c r="AX51" s="548" t="s">
        <v>613</v>
      </c>
    </row>
    <row r="52" spans="1:50">
      <c r="A52" s="5" t="s">
        <v>142</v>
      </c>
      <c r="AX52" s="548" t="s">
        <v>614</v>
      </c>
    </row>
    <row r="53" spans="1:50">
      <c r="A53" s="5" t="s">
        <v>143</v>
      </c>
      <c r="AX53" s="548" t="s">
        <v>615</v>
      </c>
    </row>
    <row r="54" spans="1:50">
      <c r="A54" s="5" t="s">
        <v>144</v>
      </c>
      <c r="AX54" s="548" t="s">
        <v>616</v>
      </c>
    </row>
    <row r="55" spans="1:50">
      <c r="A55" s="5" t="s">
        <v>145</v>
      </c>
      <c r="AX55" s="548" t="s">
        <v>617</v>
      </c>
    </row>
    <row r="56" spans="1:50">
      <c r="A56" s="5" t="s">
        <v>146</v>
      </c>
      <c r="AX56" s="548" t="s">
        <v>618</v>
      </c>
    </row>
    <row r="57" spans="1:50">
      <c r="A57" s="5" t="s">
        <v>424</v>
      </c>
      <c r="AX57" s="548" t="s">
        <v>619</v>
      </c>
    </row>
    <row r="58" spans="1:50">
      <c r="A58" s="5" t="s">
        <v>147</v>
      </c>
      <c r="AX58" s="548" t="s">
        <v>620</v>
      </c>
    </row>
    <row r="59" spans="1:50">
      <c r="A59" s="5" t="s">
        <v>148</v>
      </c>
      <c r="AX59" s="548" t="s">
        <v>621</v>
      </c>
    </row>
    <row r="60" spans="1:50">
      <c r="A60" s="5" t="s">
        <v>149</v>
      </c>
      <c r="AX60" s="548" t="s">
        <v>622</v>
      </c>
    </row>
    <row r="61" spans="1:50" ht="22.8">
      <c r="A61" s="5" t="s">
        <v>150</v>
      </c>
      <c r="AX61" s="548" t="s">
        <v>623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 ht="22.8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ColWidth="9.125" defaultRowHeight="11.4"/>
  <cols>
    <col min="1" max="1" width="3.75" style="42" customWidth="1"/>
    <col min="2" max="2" width="90.75" style="42" customWidth="1"/>
    <col min="3" max="16384" width="9.125" style="42"/>
  </cols>
  <sheetData>
    <row r="1" spans="2:4">
      <c r="B1" s="50" t="s">
        <v>63</v>
      </c>
    </row>
    <row r="2" spans="2:4" ht="91.2">
      <c r="B2" s="52" t="s">
        <v>578</v>
      </c>
    </row>
    <row r="3" spans="2:4" ht="68.400000000000006">
      <c r="B3" s="52" t="s">
        <v>433</v>
      </c>
    </row>
    <row r="4" spans="2:4" ht="34.200000000000003">
      <c r="B4" s="52" t="s">
        <v>697</v>
      </c>
    </row>
    <row r="5" spans="2:4">
      <c r="B5" s="52" t="s">
        <v>226</v>
      </c>
    </row>
    <row r="6" spans="2:4" ht="22.8">
      <c r="B6" s="52" t="s">
        <v>270</v>
      </c>
    </row>
    <row r="7" spans="2:4" ht="22.8">
      <c r="B7" s="52" t="s">
        <v>271</v>
      </c>
    </row>
    <row r="8" spans="2:4" ht="22.8">
      <c r="B8" s="52" t="s">
        <v>272</v>
      </c>
    </row>
    <row r="9" spans="2:4" ht="22.8">
      <c r="B9" s="52" t="s">
        <v>579</v>
      </c>
    </row>
    <row r="10" spans="2:4" ht="57">
      <c r="B10" s="52" t="s">
        <v>698</v>
      </c>
    </row>
    <row r="11" spans="2:4" ht="26.4">
      <c r="B11" s="334" t="s">
        <v>429</v>
      </c>
    </row>
    <row r="12" spans="2:4">
      <c r="B12" s="50" t="s">
        <v>185</v>
      </c>
    </row>
    <row r="13" spans="2:4" ht="34.200000000000003">
      <c r="B13" s="52" t="s">
        <v>201</v>
      </c>
    </row>
    <row r="14" spans="2:4" ht="68.400000000000006">
      <c r="B14" s="52" t="s">
        <v>254</v>
      </c>
    </row>
    <row r="15" spans="2:4" ht="22.8">
      <c r="B15" s="52" t="s">
        <v>234</v>
      </c>
    </row>
    <row r="16" spans="2:4">
      <c r="B16" s="50" t="s">
        <v>210</v>
      </c>
      <c r="D16" s="93"/>
    </row>
    <row r="17" spans="1:2" ht="34.200000000000003">
      <c r="B17" s="52" t="s">
        <v>268</v>
      </c>
    </row>
    <row r="18" spans="1:2" ht="34.200000000000003">
      <c r="B18" s="52" t="s">
        <v>269</v>
      </c>
    </row>
    <row r="19" spans="1:2">
      <c r="B19" s="52" t="s">
        <v>255</v>
      </c>
    </row>
    <row r="20" spans="1:2" ht="34.200000000000003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8">
      <c r="B24" s="336" t="s">
        <v>381</v>
      </c>
    </row>
    <row r="26" spans="1:2">
      <c r="B26" s="50" t="s">
        <v>336</v>
      </c>
    </row>
    <row r="27" spans="1:2" ht="22.8">
      <c r="B27" s="335" t="s">
        <v>543</v>
      </c>
    </row>
    <row r="28" spans="1:2" ht="57">
      <c r="B28" s="335" t="s">
        <v>542</v>
      </c>
    </row>
    <row r="29" spans="1:2">
      <c r="B29" s="441" t="s">
        <v>430</v>
      </c>
    </row>
    <row r="30" spans="1:2" ht="22.8">
      <c r="B30" s="335" t="s">
        <v>431</v>
      </c>
    </row>
    <row r="32" spans="1:2">
      <c r="A32" s="406"/>
      <c r="B32" s="407" t="s">
        <v>486</v>
      </c>
    </row>
    <row r="33" spans="1:2" ht="14.4">
      <c r="A33" s="408">
        <v>1</v>
      </c>
      <c r="B33" s="409" t="s">
        <v>487</v>
      </c>
    </row>
    <row r="34" spans="1:2" ht="14.4">
      <c r="A34" s="408">
        <v>2</v>
      </c>
      <c r="B34" s="409" t="s">
        <v>488</v>
      </c>
    </row>
    <row r="35" spans="1:2">
      <c r="B35" s="407" t="s">
        <v>489</v>
      </c>
    </row>
    <row r="36" spans="1:2">
      <c r="B36" s="409" t="s">
        <v>490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608</vt:i4>
      </vt:variant>
    </vt:vector>
  </HeadingPairs>
  <TitlesOfParts>
    <vt:vector size="620" baseType="lpstr">
      <vt:lpstr>Инструкция</vt:lpstr>
      <vt:lpstr>Титульный</vt:lpstr>
      <vt:lpstr>Территории</vt:lpstr>
      <vt:lpstr>Перечень тарифов</vt:lpstr>
      <vt:lpstr>Форма 1.0.1 | Т-пит</vt:lpstr>
      <vt:lpstr>Форма 2.2 | Т-пит</vt:lpstr>
      <vt:lpstr>Форма 1.0.1 | Форма 2.11</vt:lpstr>
      <vt:lpstr>Форма 2.11</vt:lpstr>
      <vt:lpstr>Форма 1.0.1 | Форма 2.12</vt:lpstr>
      <vt:lpstr>Форма 2.12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add_CS_List05_3</vt:lpstr>
      <vt:lpstr>add_CS_List05_9</vt:lpstr>
      <vt:lpstr>add_CT_1</vt:lpstr>
      <vt:lpstr>add_CT_10</vt:lpstr>
      <vt:lpstr>add_CT_2</vt:lpstr>
      <vt:lpstr>add_CT_3</vt:lpstr>
      <vt:lpstr>add_CT_9</vt:lpstr>
      <vt:lpstr>add_MO_1</vt:lpstr>
      <vt:lpstr>add_MO_10</vt:lpstr>
      <vt:lpstr>add_MO_2</vt:lpstr>
      <vt:lpstr>add_MO_3</vt:lpstr>
      <vt:lpstr>add_MO_9</vt:lpstr>
      <vt:lpstr>add_MO_List05_1</vt:lpstr>
      <vt:lpstr>add_MO_List05_10</vt:lpstr>
      <vt:lpstr>add_MO_List05_2</vt:lpstr>
      <vt:lpstr>add_MO_List05_3</vt:lpstr>
      <vt:lpstr>add_MO_List05_9</vt:lpstr>
      <vt:lpstr>add_MR_List05_1</vt:lpstr>
      <vt:lpstr>add_MR_List05_10</vt:lpstr>
      <vt:lpstr>add_MR_List05_2</vt:lpstr>
      <vt:lpstr>add_MR_List05_3</vt:lpstr>
      <vt:lpstr>add_MR_List05_9</vt:lpstr>
      <vt:lpstr>add_Rate_1</vt:lpstr>
      <vt:lpstr>add_Rate_10</vt:lpstr>
      <vt:lpstr>add_Rate_2</vt:lpstr>
      <vt:lpstr>add_Rate_3</vt:lpstr>
      <vt:lpstr>add_Rate_9</vt:lpstr>
      <vt:lpstr>add_TER_List05_1</vt:lpstr>
      <vt:lpstr>add_TER_List05_10</vt:lpstr>
      <vt:lpstr>add_TER_List05_2</vt:lpstr>
      <vt:lpstr>add_TER_List05_3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User 1</cp:lastModifiedBy>
  <cp:lastPrinted>2019-12-19T05:22:08Z</cp:lastPrinted>
  <dcterms:created xsi:type="dcterms:W3CDTF">2004-05-21T07:18:45Z</dcterms:created>
  <dcterms:modified xsi:type="dcterms:W3CDTF">2019-12-23T04:19:47Z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