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activeTab="4"/>
  </bookViews>
  <sheets>
    <sheet name="титульный" sheetId="1" r:id="rId1"/>
    <sheet name="территории" sheetId="2" r:id="rId2"/>
    <sheet name="Форма 3.5.1" sheetId="3" r:id="rId3"/>
    <sheet name="Форма 3.6" sheetId="4" r:id="rId4"/>
    <sheet name="Форма 3.7" sheetId="5" r:id="rId5"/>
  </sheets>
  <externalReferences>
    <externalReference r:id="rId6"/>
  </externalReferences>
  <definedNames>
    <definedName name="buhg_flag">[1]Титульный!$F$32</definedName>
    <definedName name="data_type">[1]TEHSHEET!$M$2:$M$3</definedName>
    <definedName name="dateBuhg">[1]Титульный!$F$33</definedName>
    <definedName name="List06_flag_year">'Форма 3.7'!$K$20:$K$32</definedName>
    <definedName name="note_ter">#REF!</definedName>
    <definedName name="source_of_funding">[1]TEHSHEET!$O$2:$O$13</definedName>
    <definedName name="version">#REF!</definedName>
    <definedName name="year_list">[1]TEHSHEET!$C$2:$C$5</definedName>
  </definedNames>
  <calcPr calcId="145621"/>
</workbook>
</file>

<file path=xl/calcChain.xml><?xml version="1.0" encoding="utf-8"?>
<calcChain xmlns="http://schemas.openxmlformats.org/spreadsheetml/2006/main">
  <c r="C79" i="5" l="1"/>
  <c r="C78" i="5"/>
  <c r="C77" i="5"/>
  <c r="C76" i="5"/>
  <c r="H75" i="5"/>
  <c r="G75" i="5"/>
  <c r="F75" i="5"/>
  <c r="C75" i="5"/>
  <c r="C74" i="5"/>
  <c r="C73" i="5"/>
  <c r="C72" i="5"/>
  <c r="C71" i="5"/>
  <c r="H70" i="5"/>
  <c r="G70" i="5"/>
  <c r="F70" i="5"/>
  <c r="C70" i="5"/>
  <c r="C69" i="5"/>
  <c r="C68" i="5"/>
  <c r="C67" i="5"/>
  <c r="C66" i="5"/>
  <c r="C65" i="5"/>
  <c r="E62" i="5"/>
  <c r="C62" i="5"/>
  <c r="E61" i="5"/>
  <c r="C61" i="5"/>
  <c r="C60" i="5"/>
  <c r="C26" i="5"/>
  <c r="G25" i="5"/>
  <c r="F25" i="5"/>
  <c r="C25" i="5"/>
  <c r="C23" i="5"/>
  <c r="G22" i="5"/>
  <c r="F22" i="5"/>
  <c r="C22" i="5"/>
  <c r="C20" i="5"/>
  <c r="G19" i="5"/>
  <c r="F19" i="5"/>
  <c r="C19" i="5"/>
  <c r="C17" i="5"/>
  <c r="G16" i="5"/>
  <c r="F16" i="5"/>
  <c r="C16" i="5"/>
  <c r="G15" i="5"/>
  <c r="F15" i="5" s="1"/>
  <c r="E8" i="4"/>
  <c r="E32" i="3"/>
  <c r="E10" i="3"/>
  <c r="E8" i="3"/>
  <c r="E7" i="3"/>
  <c r="R14" i="2"/>
  <c r="R13" i="2"/>
  <c r="R12" i="2"/>
  <c r="P12" i="2" a="1"/>
  <c r="P12" i="2" s="1"/>
  <c r="C1" i="1"/>
  <c r="M13" i="2"/>
  <c r="M14" i="2"/>
  <c r="M12" i="2"/>
  <c r="G68" i="5"/>
  <c r="F68" i="5"/>
  <c r="G65" i="5"/>
  <c r="F67" i="5"/>
  <c r="G67" i="5"/>
  <c r="G69" i="5"/>
  <c r="F69" i="5"/>
  <c r="G66" i="5"/>
  <c r="F66" i="5"/>
  <c r="F65" i="5"/>
</calcChain>
</file>

<file path=xl/comments1.xml><?xml version="1.0" encoding="utf-8"?>
<comments xmlns="http://schemas.openxmlformats.org/spreadsheetml/2006/main">
  <authors>
    <author>Автор</author>
  </authors>
  <commentList>
    <comment ref="E5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6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4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<sst xmlns="http://schemas.openxmlformats.org/spreadsheetml/2006/main" count="616" uniqueCount="328">
  <si>
    <t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водоотведения и (или) очистки сточных вод</t>
  </si>
  <si>
    <t>Субъект РФ</t>
  </si>
  <si>
    <t>Республика Башкортостан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</si>
  <si>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</si>
  <si>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На сайте регулирующего органа</t>
  </si>
  <si>
    <t>Отсутствует Интернет в границах территории МО, где организация осуществляет регулируемые виды деятельности</t>
  </si>
  <si>
    <t>нет</t>
  </si>
  <si>
    <t>Тип отчета</t>
  </si>
  <si>
    <t>первичное раскрытие информации</t>
  </si>
  <si>
    <t>Дата внесения изменений в информацию, подлежащую раскрытию</t>
  </si>
  <si>
    <t>07.02.2020</t>
  </si>
  <si>
    <t>Применяется дифференциация тарифа по централизованным системам водоотведения?</t>
  </si>
  <si>
    <t>Информация по скольким централизованным системам водоотведения будет заполнена в шаблоне?</t>
  </si>
  <si>
    <t>Отчётный период (год)</t>
  </si>
  <si>
    <t>Является ли данное юридическое лицо подразделением (филиалом) другой организации</t>
  </si>
  <si>
    <t>Наименование организации</t>
  </si>
  <si>
    <t>МУП "Октябрьсккоммунводоканал"</t>
  </si>
  <si>
    <t>Наименование филиала</t>
  </si>
  <si>
    <t>ИНН</t>
  </si>
  <si>
    <t>0265026710</t>
  </si>
  <si>
    <t>КПП</t>
  </si>
  <si>
    <t>026501001</t>
  </si>
  <si>
    <t>Вид деятельности</t>
  </si>
  <si>
    <t>Регулируемая организация осуществляет сдачу годового бухгалтерского баланса в налоговые органы</t>
  </si>
  <si>
    <t>да</t>
  </si>
  <si>
    <t>Дата направления годового бухгалтерского баланса в налоговые органы</t>
  </si>
  <si>
    <t>18.03.2020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</si>
  <si>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</si>
  <si>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</si>
  <si>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Дифференциация по территориям и системам коммунальной инфраструктуры применяется для инвестиционных программ</t>
  </si>
  <si>
    <t>Почтовый адрес регулируемой организации</t>
  </si>
  <si>
    <t>ул.Кувыкина, 23, ГО г.Октябрьский, РБ, 452600</t>
  </si>
  <si>
    <t>Фамилия, имя, отчество руководителя</t>
  </si>
  <si>
    <t>Имангулов Айдар Адгамович</t>
  </si>
  <si>
    <t>Ответственный за составление формы</t>
  </si>
  <si>
    <t>Фамилия, имя, отчество</t>
  </si>
  <si>
    <t>Гарасюта Светлана Сагадатовна</t>
  </si>
  <si>
    <t>Должность</t>
  </si>
  <si>
    <t>Начальник ПЭО</t>
  </si>
  <si>
    <t>(код) номер телефона</t>
  </si>
  <si>
    <t>(34767)5-24-77</t>
  </si>
  <si>
    <t>e-mail</t>
  </si>
  <si>
    <t xml:space="preserve">myp_ovk@mail.ru  </t>
  </si>
  <si>
    <t>МО</t>
  </si>
  <si>
    <t>ОКТМО</t>
  </si>
  <si>
    <t>МР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</si>
  <si>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</si>
  <si>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</si>
  <si>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Муниципальный район</t>
  </si>
  <si>
    <t>Муниципальное образование</t>
  </si>
  <si>
    <t>№ п/п</t>
  </si>
  <si>
    <t>Наименование</t>
  </si>
  <si>
    <t>1</t>
  </si>
  <si>
    <t>2</t>
  </si>
  <si>
    <t>3</t>
  </si>
  <si>
    <t>4</t>
  </si>
  <si>
    <t>5</t>
  </si>
  <si>
    <t>6</t>
  </si>
  <si>
    <t>7</t>
  </si>
  <si>
    <t/>
  </si>
  <si>
    <t>auto</t>
  </si>
  <si>
    <t>Город Октябрьский, Город Октябрьский (80735000);</t>
  </si>
  <si>
    <t>0</t>
  </si>
  <si>
    <t>Город Октябрьский</t>
  </si>
  <si>
    <t>80735000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</si>
  <si>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регулируемого вида деятельности)</t>
  </si>
  <si>
    <t>Параметры формы</t>
  </si>
  <si>
    <t>Описание параметров формы</t>
  </si>
  <si>
    <t>Наименование параметра</t>
  </si>
  <si>
    <t>Единица измерения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</si>
  <si>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</si>
  <si>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Информация</t>
  </si>
  <si>
    <t>Дата сдачи годового бухгалтерского баланса в налоговые органы</t>
  </si>
  <si>
    <t>х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</si>
  <si>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</si>
  <si>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Выручка от регулируемой деятельности по виду деятельности</t>
  </si>
  <si>
    <t>тыс. руб.</t>
  </si>
  <si>
    <t>Указывается выручка от регулируемой деятельности по виду деятельности в сфере водоотведения.</t>
  </si>
  <si>
    <t>Себестоимость производимых товаров (оказываемых услуг) по регулируемому виду деятельности, включая:</t>
  </si>
  <si>
    <t>Указывается суммарная себестоимость производимых товаров.</t>
  </si>
  <si>
    <t>3.1</t>
  </si>
  <si>
    <t>Расходы на оплату услуг по приему, транспортировке и очистке сточных вод другими организациями</t>
  </si>
  <si>
    <t>3.2</t>
  </si>
  <si>
    <t>Расходы на покупаемую электрическую энергию (мощность), используемую в технологическом процессе:</t>
  </si>
  <si>
    <t>3.2.1</t>
  </si>
  <si>
    <t>Средневзвешенная стоимость 1 кВт.ч (с учетом мощности)</t>
  </si>
  <si>
    <t>руб.</t>
  </si>
  <si>
    <t>3.2.2</t>
  </si>
  <si>
    <t>Объем приобретаемой электрической энергии</t>
  </si>
  <si>
    <t>тыс. кВт·ч</t>
  </si>
  <si>
    <t>3.3</t>
  </si>
  <si>
    <t>Расходы на хим. реагенты, используемые в технологическом процессе</t>
  </si>
  <si>
    <t>3.4</t>
  </si>
  <si>
    <t>Расходы на оплату труда основного производственного персонала</t>
  </si>
  <si>
    <t>3.5</t>
  </si>
  <si>
    <t>Отчисления на социальные нужды основного производственного персонала</t>
  </si>
  <si>
    <t>3.6</t>
  </si>
  <si>
    <t>Расходы на оплату труда административно-управленческого персонала</t>
  </si>
  <si>
    <t>3.7</t>
  </si>
  <si>
    <t>Отчисления на социальные нужды административно-управленческого персонала</t>
  </si>
  <si>
    <t>3.8</t>
  </si>
  <si>
    <t>Расходы на амортизацию основных производственных средств</t>
  </si>
  <si>
    <t>3.9</t>
  </si>
  <si>
    <t>Расходы на аренду имущества, используемого для осуществления регулируемого вида деятельности</t>
  </si>
  <si>
    <t>3.10</t>
  </si>
  <si>
    <t>Общепроизводственные расходы, в том числе:</t>
  </si>
  <si>
    <t>Указывается общая сумма общепроизводственных расходов.</t>
  </si>
  <si>
    <t>3.10.1</t>
  </si>
  <si>
    <t>Расходы на текущий ремонт</t>
  </si>
  <si>
    <t>Указываются расходы на текущий ремонт, отнесенные к общепроизводственным расходам.</t>
  </si>
  <si>
    <t>3.10.2</t>
  </si>
  <si>
    <t>Расходы на капитальный ремонт</t>
  </si>
  <si>
    <t>Указываются расходы на капитальный ремонт, отнесенные к общепроизводственным расходам</t>
  </si>
  <si>
    <t>3.11</t>
  </si>
  <si>
    <t>Общехозяйственные расходы, в том числе:</t>
  </si>
  <si>
    <t>Указывается общая сумма общехозяйственных расходов.</t>
  </si>
  <si>
    <t>3.11.1</t>
  </si>
  <si>
    <t>Указываются расходы на текущий ремонт, отнесенные к общехозяйственным расходам.</t>
  </si>
  <si>
    <t>3.11.2</t>
  </si>
  <si>
    <t>Указываются расходы на капитальный ремонт, отнесенные к общехозяйственным расходам.</t>
  </si>
  <si>
    <t>3.12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</si>
  <si>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</si>
  <si>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</si>
  <si>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</si>
  <si>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3.13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</si>
  <si>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</si>
  <si>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3.16</t>
  </si>
  <si>
    <t>Прочие расходы, которые подлежат отнесению на регулируемые виды деятельности, в том числе: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</si>
  <si>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</si>
  <si>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3.16.0</t>
  </si>
  <si>
    <t>О</t>
  </si>
  <si>
    <t>3.16.1</t>
  </si>
  <si>
    <t>налоги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</si>
  <si>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</si>
  <si>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3.16.2</t>
  </si>
  <si>
    <t>оценочные обязательства по оплате отпусков</t>
  </si>
  <si>
    <t>Добавить прочие расходы</t>
  </si>
  <si>
    <t>В случае наличия нескольких видов прочих расходов информация указывается в отдельных строках.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</si>
  <si>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</si>
  <si>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</si>
  <si>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4.1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</si>
  <si>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</si>
  <si>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фондов, в том числе:</t>
  </si>
  <si>
    <t>Указывается общее изменение стоимости основных фондов.</t>
  </si>
  <si>
    <t>5.1</t>
  </si>
  <si>
    <t>Изменение стоимости основных фондов за счет их ввода в эксплуатацию (вывода из эксплуатации)</t>
  </si>
  <si>
    <t>Указываются общее изменение стоимости основных фондов за счет их ввода в эксплуатацию и вывода из эксплуатации.</t>
  </si>
  <si>
    <t>5.1.1</t>
  </si>
  <si>
    <t>Изменение стоимости основных фондов за счет их ввода в эксплуатацию</t>
  </si>
  <si>
    <t>Указываются изменение стоимости основных фондов за счет их ввода в эксплуатацию.</t>
  </si>
  <si>
    <t>5.1.2</t>
  </si>
  <si>
    <t>Изменение стоимости основных фондов за счет их вывода в эксплуатацию</t>
  </si>
  <si>
    <t>Указываются изменение стоимости основных фондов за счет их вывода из эксплуатации.</t>
  </si>
  <si>
    <t>5.2</t>
  </si>
  <si>
    <t>Изменение стоимости основных фондов за счет их переоценки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</si>
  <si>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</si>
  <si>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</si>
  <si>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-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</si>
  <si>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</si>
  <si>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8</t>
  </si>
  <si>
    <t>Объем сточных вод, принятых от потребителей оказываемых услуг</t>
  </si>
  <si>
    <t>тыс. куб. м</t>
  </si>
  <si>
    <t>9</t>
  </si>
  <si>
    <t>Объем сточных вод, принятых от других регулируемых организаций в сфере водоотведения и (или) очистки сточных вод</t>
  </si>
  <si>
    <t>10</t>
  </si>
  <si>
    <t>Объем сточных вод, пропущенных через очистные сооружения</t>
  </si>
  <si>
    <t>11</t>
  </si>
  <si>
    <t>Среднесписочная численность основного производственного персонала</t>
  </si>
  <si>
    <t>человек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</si>
  <si>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</si>
  <si>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Информация, подлежащая раскрытию</t>
  </si>
  <si>
    <t>Показатель аварийности на канализационных сетях</t>
  </si>
  <si>
    <t>ед. на км</t>
  </si>
  <si>
    <t>Указывается количество любых нарушений на канализационных сетях.</t>
  </si>
  <si>
    <t>Количество засоров на самотечных сетях</t>
  </si>
  <si>
    <t>Указывается количество засоров на самотечных сетях.</t>
  </si>
  <si>
    <t>Общее количество проведенных проб на сбросе очищенных (частично очищенных) сточных вод:</t>
  </si>
  <si>
    <t>ед.</t>
  </si>
  <si>
    <t>Указывается суммарное количество проведенных проб на сбросе очищенных вод.</t>
  </si>
  <si>
    <t>взвешенные вещества</t>
  </si>
  <si>
    <t>БПК5</t>
  </si>
  <si>
    <t>аммоний-ион</t>
  </si>
  <si>
    <t>нитрит-анион</t>
  </si>
  <si>
    <t>фосфаты (по Р)</t>
  </si>
  <si>
    <t>нефтепродукты</t>
  </si>
  <si>
    <t>микробиология</t>
  </si>
  <si>
    <t>Количество проведенных проб, выявивших несоответствие очищенных (частично очищенных) сточных вод санитарным нормам (предельно допустимой концентрации) на сбросе очищенных (частично очищенных) сточных вод:</t>
  </si>
  <si>
    <t>Указывается суммарное количество проведенных проб, выявивших несоответствие очищенных сточных вод санитарным нормам (предельно допустимой концентрации) на сбросе очищенных (частично очищенных) сточных вод.</t>
  </si>
  <si>
    <t>4.2</t>
  </si>
  <si>
    <t>4.3</t>
  </si>
  <si>
    <t>4.4</t>
  </si>
  <si>
    <t>4.5</t>
  </si>
  <si>
    <t>4.6</t>
  </si>
  <si>
    <t>4.7</t>
  </si>
  <si>
    <t>Доля исполненных в срок договоров о подключении</t>
  </si>
  <si>
    <t>%</t>
  </si>
  <si>
    <t>Указывается процент общего количества заключенных договоров о подключении.</t>
  </si>
  <si>
    <t>Средняя продолжительность рассмотрения заявлений о подключении</t>
  </si>
  <si>
    <t>дн.</t>
  </si>
  <si>
    <t>О результатах технического обследования централизованных систем водоотведения и (или) очистки сточных вод, в том числе:</t>
  </si>
  <si>
    <t>x</t>
  </si>
  <si>
    <t>https://portal.eias.ru/Portal/DownloadPage.aspx?type=12&amp;guid=7be2d6c6-e051-4e22-a6a5-ac85fdfc1ec2</t>
  </si>
  <si>
    <t>Указывается ссылка на документ, предварительно загруженный в хранилище файлов ФГИС ЕИАС.</t>
  </si>
  <si>
    <t>7.1</t>
  </si>
  <si>
    <t>о фактических значениях показателей технико-экономического состояния централизованных систем водоотведения и (или) очистки сточных вод, включая значения показателей физического износа и энергетической эффективности объектов централизованных систем водоотведения и (или) очистки сточных вод.</t>
  </si>
  <si>
    <t>О нормативах допустимых сбросов веществ и микроорганизмов в водные объекты, установленных для объектов централизованных систем водоотведения, эксплуатируемых регулируемой организацией, в соответствии с законодательством Российской Федерации об охране окружающей среды (о лимитах на сбросы загрязняющих веществ и микроорганизмов, установленных для объектов централизованных систем водоотведения, эксплуатируемых регулируемой организацией, в соответствии с законодательством Российской Федерации об охране окружающей среды)</t>
  </si>
  <si>
    <t>https://portal.eias.ru/Portal/DownloadPage.aspx?type=12&amp;guid=9c652836-a9dc-4807-8743-24ad072564aa</t>
  </si>
  <si>
    <t>О показателях эффективности удаления загрязняющих веществ очистными сооружениями регулируемых организаций</t>
  </si>
  <si>
    <r>
      <t>Информация об инвестиционных программах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</si>
  <si>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Инвестиционная программа в целом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</si>
  <si>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</si>
  <si>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Добавить мероприятие</t>
  </si>
  <si>
    <t>4.0</t>
  </si>
  <si>
    <t>Наименование инвестиционной программы/мероприятия</t>
  </si>
  <si>
    <t>Развитие централизованных систем водоснабжения и водоотведения городского округа города Октябрьский Республики Башкортостан</t>
  </si>
  <si>
    <t>Дата утверждения инвестиционной программы</t>
  </si>
  <si>
    <t>17.11.2016</t>
  </si>
  <si>
    <t>Дата утверждения инвестиционной программы указывается в виде «ДД.ММ.ГГГГ».</t>
  </si>
  <si>
    <t>2.1</t>
  </si>
  <si>
    <t>Дата изменения инвестиционной программы</t>
  </si>
  <si>
    <t>30.10.2019</t>
  </si>
  <si>
    <t>Дата изменения инвестиционной программы указывается (в случае наличия изменения) в виде «ДД.ММ.ГГГГ».</t>
  </si>
  <si>
    <t>Цель инвестиционной программы</t>
  </si>
  <si>
    <t>снижение аварийности; прочее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</si>
  <si>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</si>
  <si>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Наименование уполномоченного органа, утвердившего программу</t>
  </si>
  <si>
    <t>Министерство жилищно-коммунального хозяйства Республики Башкортостан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</si>
  <si>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</si>
  <si>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Наименование органа местного самоуправления, согласовавшего инвестиционную программу</t>
  </si>
  <si>
    <t>Администрация городского округа город Октябрьский Республики Башкортостан</t>
  </si>
  <si>
    <t>Срок начала реализации инвестиционной программы/мероприятия</t>
  </si>
  <si>
    <t>09.01.2017</t>
  </si>
  <si>
    <t>Срок начала реализации инвестиционной программы/мероприятия указывается в виде «ДД.ММ.ГГГГ».</t>
  </si>
  <si>
    <t>Срок окончания реализации инвестиционной программы/мероприятия</t>
  </si>
  <si>
    <t>31.12.2019</t>
  </si>
  <si>
    <t>Срок окончания реализации инвестиционной программы/мероприятия указывается в виде «ДД.ММ.ГГГГ».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</si>
  <si>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</si>
  <si>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</si>
  <si>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y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</si>
  <si>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</si>
  <si>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i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</si>
  <si>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</si>
  <si>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Добавить источники</t>
  </si>
  <si>
    <t>прибыль, направленная на инвестиции</t>
  </si>
  <si>
    <t>Добавить год</t>
  </si>
  <si>
    <t>Целевые показатели инвестиционной программы</t>
  </si>
  <si>
    <t>9.1</t>
  </si>
  <si>
    <t>Срок окупаемости</t>
  </si>
  <si>
    <t>9.1.1</t>
  </si>
  <si>
    <t>Факт</t>
  </si>
  <si>
    <t>лет</t>
  </si>
  <si>
    <t>9.1.2</t>
  </si>
  <si>
    <t>План</t>
  </si>
  <si>
    <t>9.2</t>
  </si>
  <si>
    <t>Перебои в снабжении потребителей</t>
  </si>
  <si>
    <t>9.2.1</t>
  </si>
  <si>
    <t>час./чел.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</si>
  <si>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</si>
  <si>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9.2.2</t>
  </si>
  <si>
    <t>Указывается плановое значение отношения суммы произведений
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</si>
  <si>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9.3</t>
  </si>
  <si>
    <t>Продолжительность (бесперебойность) поставки товаров и услуг</t>
  </si>
  <si>
    <t>9.3.1</t>
  </si>
  <si>
    <t>час./день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</si>
  <si>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</si>
  <si>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9.3.2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</si>
  <si>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</si>
  <si>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9.4</t>
  </si>
  <si>
    <t xml:space="preserve">Доля потерь и неучтенного потребления </t>
  </si>
  <si>
    <t>9.4.1</t>
  </si>
  <si>
    <t>Указывается фактическое значение доли потерь и неучтенного потребления воды в общем объеме воды, поданной в водопроводную сеть в отчетном периоде.</t>
  </si>
  <si>
    <t>9.4.2</t>
  </si>
  <si>
    <t>Указывается плановое значение доли потерь и неучтенного потребления воды в общем объеме воды, поданной в водопроводную сеть в отчетном периоде.</t>
  </si>
  <si>
    <t>9.5</t>
  </si>
  <si>
    <t>Обеспеченность потребления товаров и услуг приборами учета</t>
  </si>
  <si>
    <t>9.5.1</t>
  </si>
  <si>
    <t>9.5.2</t>
  </si>
  <si>
    <t>9.6</t>
  </si>
  <si>
    <t>Численность населения, получающего услуги данной организации</t>
  </si>
  <si>
    <t>9.6.1</t>
  </si>
  <si>
    <t>чел.</t>
  </si>
  <si>
    <t>Указывается фактическое значение численности населения, проживающего в многоквартирных и жилых домах, подключенных к системе водоотведения и (или) очистки сточных вод в отчетном периоде.</t>
  </si>
  <si>
    <t>9.6.2</t>
  </si>
  <si>
    <t>Указывается плановое значение численности населения, проживающего в многоквартирных и жилых домах, подключенных к системе водоотведения и (или) очистки сточных вод в отчетном периоде.</t>
  </si>
  <si>
    <t>9.7</t>
  </si>
  <si>
    <t>Удельное водопотребление</t>
  </si>
  <si>
    <t>9.7.1</t>
  </si>
  <si>
    <t>куб. м/чел.</t>
  </si>
  <si>
    <t>Указывается фактическое значение объема потребления воды в расчете на одного человека, получающего услуги организации в отчетном периоде.</t>
  </si>
  <si>
    <t>9.7.2</t>
  </si>
  <si>
    <t>Указывается плановое значение объема потребления воды в расчете на одного человека, получающего услуги организации в отчетном периоде.</t>
  </si>
  <si>
    <t>9.8</t>
  </si>
  <si>
    <t>Удельный расход электроэнергии</t>
  </si>
  <si>
    <t>9.8.1</t>
  </si>
  <si>
    <t>кВт.ч/куб. м</t>
  </si>
  <si>
    <t>Указывается фактическое значение расхода электроэнергии на производство и поставку в отчетном периоде.</t>
  </si>
  <si>
    <t>9.8.2</t>
  </si>
  <si>
    <t>Указывается плановое значение расхода электроэнергии на производство и поставку в отчетном периоде.</t>
  </si>
  <si>
    <t>9.9</t>
  </si>
  <si>
    <t>Количество аварий</t>
  </si>
  <si>
    <t>9.9.1</t>
  </si>
  <si>
    <t>ед./км</t>
  </si>
  <si>
    <t>Указывается фактическое значение отношения количества аварий на системах коммунальной инфраструктуры к протяженности сетей в отчетном периоде.</t>
  </si>
  <si>
    <t>9.9.2</t>
  </si>
  <si>
    <t>Указывается плановое значение отношения количества аварий на системах коммунальной инфраструктуры к протяженности сетей в отчетном периоде.</t>
  </si>
  <si>
    <t>9.10</t>
  </si>
  <si>
    <t>Производительность труда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</si>
  <si>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</si>
  <si>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9.10.1</t>
  </si>
  <si>
    <t>тыс. руб./чел.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</si>
  <si>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</si>
  <si>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9.10.2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</si>
  <si>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</si>
  <si>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Добавить показатель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</si>
  <si>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</si>
  <si>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</si>
  <si>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</si>
  <si>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I квартал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</si>
  <si>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</si>
  <si>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II квартал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</si>
  <si>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</si>
  <si>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III квартал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</si>
  <si>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</si>
  <si>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IV квартал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</si>
  <si>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</si>
  <si>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</si>
  <si>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Информация раскрывается в случае, если регулируемая организация выполняет или планирует выполнение инвестиционной программы в отчетном периоде.</t>
  </si>
  <si>
    <t>В случае выполнения нескольких мероприятий информация по каждому из них указывается в отдельной колонке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</si>
</sst>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#,##0.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9"/>
      <color indexed="60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theme="0"/>
      <name val="Tahoma"/>
      <family val="2"/>
      <charset val="204"/>
    </font>
    <font>
      <vertAlign val="superscript"/>
      <sz val="9"/>
      <color indexed="9"/>
      <name val="Tahoma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sz val="11"/>
      <color indexed="55"/>
      <name val="Wingdings 2"/>
      <family val="1"/>
      <charset val="2"/>
    </font>
    <font>
      <sz val="5"/>
      <color rgb="FFFF0000"/>
      <name val="Tahoma"/>
      <family val="2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18"/>
      <name val="Tahoma"/>
      <family val="2"/>
      <charset val="204"/>
    </font>
    <font>
      <sz val="11"/>
      <name val="Wingdings 2"/>
      <family val="1"/>
      <charset val="2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rgb="FFFF0000"/>
      <name val="Tahoma"/>
      <family val="2"/>
      <charset val="204"/>
    </font>
    <font>
      <sz val="12"/>
      <name val="Marlett"/>
      <charset val="2"/>
    </font>
    <font>
      <b/>
      <sz val="9"/>
      <color theme="0"/>
      <name val="Tahoma"/>
      <family val="2"/>
      <charset val="204"/>
    </font>
    <font>
      <sz val="9"/>
      <color indexed="62"/>
      <name val="Tahoma"/>
      <family val="2"/>
      <charset val="204"/>
    </font>
    <font>
      <sz val="9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8"/>
      <name val="Tahoma"/>
      <family val="2"/>
      <charset val="204"/>
    </font>
    <font>
      <sz val="9"/>
      <color indexed="81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b/>
      <sz val="9"/>
      <color indexed="62"/>
      <name val="Tahoma"/>
      <family val="2"/>
      <charset val="204"/>
    </font>
    <font>
      <sz val="1"/>
      <color indexed="62"/>
      <name val="Tahoma"/>
      <family val="2"/>
      <charset val="204"/>
    </font>
    <font>
      <sz val="9"/>
      <color theme="1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BCBCBC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2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16">
    <xf numFmtId="0" fontId="0" fillId="0" borderId="0"/>
    <xf numFmtId="0" fontId="2" fillId="0" borderId="0">
      <alignment horizontal="left" vertical="center"/>
    </xf>
    <xf numFmtId="0" fontId="7" fillId="0" borderId="0"/>
    <xf numFmtId="0" fontId="8" fillId="0" borderId="0"/>
    <xf numFmtId="0" fontId="7" fillId="0" borderId="0"/>
    <xf numFmtId="0" fontId="16" fillId="0" borderId="0" applyBorder="0">
      <alignment horizontal="center" vertical="center" wrapText="1"/>
    </xf>
    <xf numFmtId="4" fontId="2" fillId="4" borderId="7" applyBorder="0">
      <alignment horizontal="right"/>
    </xf>
    <xf numFmtId="0" fontId="7" fillId="0" borderId="0"/>
    <xf numFmtId="49" fontId="2" fillId="0" borderId="0" applyBorder="0">
      <alignment vertical="top"/>
    </xf>
    <xf numFmtId="0" fontId="20" fillId="0" borderId="9" applyBorder="0">
      <alignment horizontal="center" vertical="center" wrapText="1"/>
    </xf>
    <xf numFmtId="49" fontId="2" fillId="0" borderId="0" applyBorder="0">
      <alignment vertical="top"/>
    </xf>
    <xf numFmtId="0" fontId="8" fillId="0" borderId="0"/>
    <xf numFmtId="49" fontId="26" fillId="6" borderId="0" applyBorder="0">
      <alignment vertical="top"/>
    </xf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3" fillId="0" borderId="0"/>
  </cellStyleXfs>
  <cellXfs count="255">
    <xf numFmtId="0" fontId="0" fillId="0" borderId="0" xfId="0"/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 wrapText="1" indent="1"/>
    </xf>
    <xf numFmtId="0" fontId="3" fillId="0" borderId="0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right" vertical="center" wrapText="1" indent="1"/>
    </xf>
    <xf numFmtId="49" fontId="5" fillId="0" borderId="0" xfId="1" applyNumberFormat="1" applyFont="1" applyFill="1" applyBorder="1" applyAlignment="1" applyProtection="1">
      <alignment horizontal="center" vertical="center" wrapText="1"/>
    </xf>
    <xf numFmtId="49" fontId="2" fillId="2" borderId="3" xfId="2" applyNumberFormat="1" applyFont="1" applyFill="1" applyBorder="1" applyAlignment="1" applyProtection="1">
      <alignment horizontal="center" vertical="center" wrapText="1"/>
    </xf>
    <xf numFmtId="0" fontId="0" fillId="0" borderId="0" xfId="1" applyFont="1" applyFill="1" applyBorder="1" applyAlignment="1" applyProtection="1">
      <alignment horizontal="right" vertical="center" wrapText="1" indent="1"/>
    </xf>
    <xf numFmtId="0" fontId="2" fillId="3" borderId="2" xfId="1" applyNumberFormat="1" applyFont="1" applyFill="1" applyBorder="1" applyAlignment="1" applyProtection="1">
      <alignment horizontal="center" vertical="center" wrapText="1"/>
      <protection locked="0"/>
    </xf>
    <xf numFmtId="49" fontId="0" fillId="0" borderId="2" xfId="2" applyNumberFormat="1" applyFont="1" applyFill="1" applyBorder="1" applyAlignment="1" applyProtection="1">
      <alignment horizontal="center" vertical="center" wrapText="1"/>
    </xf>
    <xf numFmtId="49" fontId="5" fillId="0" borderId="0" xfId="2" applyNumberFormat="1" applyFont="1" applyFill="1" applyBorder="1" applyAlignment="1" applyProtection="1">
      <alignment horizontal="center" vertical="center" wrapText="1"/>
    </xf>
    <xf numFmtId="3" fontId="5" fillId="0" borderId="0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right" vertical="center" wrapText="1" indent="1"/>
    </xf>
    <xf numFmtId="0" fontId="10" fillId="0" borderId="0" xfId="1" applyNumberFormat="1" applyFont="1" applyFill="1" applyBorder="1" applyAlignment="1" applyProtection="1">
      <alignment horizontal="center" vertical="center" wrapText="1"/>
    </xf>
    <xf numFmtId="0" fontId="2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2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right" vertical="center" wrapText="1" indent="1"/>
    </xf>
    <xf numFmtId="0" fontId="0" fillId="0" borderId="0" xfId="1" applyNumberFormat="1" applyFont="1" applyFill="1" applyBorder="1" applyAlignment="1" applyProtection="1">
      <alignment horizontal="right" vertical="center" wrapText="1" indent="1"/>
    </xf>
    <xf numFmtId="49" fontId="2" fillId="2" borderId="2" xfId="1" applyNumberFormat="1" applyFont="1" applyFill="1" applyBorder="1" applyAlignment="1" applyProtection="1">
      <alignment horizontal="center" vertical="center" wrapTex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49" fontId="0" fillId="2" borderId="2" xfId="2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Border="1" applyAlignment="1" applyProtection="1">
      <alignment horizontal="right" vertical="center" wrapText="1" indent="1"/>
    </xf>
    <xf numFmtId="49" fontId="2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vertical="top"/>
    </xf>
    <xf numFmtId="0" fontId="2" fillId="0" borderId="0" xfId="1" applyFont="1" applyFill="1" applyBorder="1" applyAlignment="1" applyProtection="1">
      <alignment horizontal="center" vertical="center" wrapText="1"/>
    </xf>
    <xf numFmtId="0" fontId="11" fillId="0" borderId="0" xfId="4" applyFont="1" applyFill="1" applyAlignment="1" applyProtection="1">
      <alignment vertical="center" wrapText="1"/>
    </xf>
    <xf numFmtId="0" fontId="11" fillId="0" borderId="0" xfId="4" applyFont="1" applyFill="1" applyAlignment="1" applyProtection="1">
      <alignment horizontal="center" vertical="center" wrapText="1"/>
    </xf>
    <xf numFmtId="0" fontId="11" fillId="0" borderId="0" xfId="4" applyFont="1" applyFill="1" applyAlignment="1" applyProtection="1">
      <alignment horizontal="left" vertical="center" wrapText="1" indent="1"/>
    </xf>
    <xf numFmtId="0" fontId="11" fillId="0" borderId="0" xfId="4" applyFont="1" applyFill="1" applyAlignment="1" applyProtection="1">
      <alignment horizontal="left" vertical="center" indent="1"/>
    </xf>
    <xf numFmtId="0" fontId="11" fillId="0" borderId="0" xfId="4" applyNumberFormat="1" applyFont="1" applyFill="1" applyAlignment="1" applyProtection="1">
      <alignment horizontal="left" vertical="center" indent="1"/>
    </xf>
    <xf numFmtId="0" fontId="5" fillId="0" borderId="0" xfId="4" applyFont="1" applyFill="1" applyAlignment="1" applyProtection="1">
      <alignment horizontal="left" vertical="center" wrapText="1" indent="1"/>
    </xf>
    <xf numFmtId="0" fontId="12" fillId="0" borderId="0" xfId="4" applyFont="1" applyFill="1" applyAlignment="1" applyProtection="1">
      <alignment horizontal="left" vertical="center" wrapText="1" indent="1"/>
    </xf>
    <xf numFmtId="0" fontId="13" fillId="0" borderId="0" xfId="4" applyFont="1" applyFill="1" applyAlignment="1" applyProtection="1">
      <alignment horizontal="left" vertical="center" indent="1"/>
    </xf>
    <xf numFmtId="0" fontId="4" fillId="0" borderId="0" xfId="4" applyFont="1" applyFill="1" applyAlignment="1" applyProtection="1">
      <alignment vertical="center" wrapText="1"/>
    </xf>
    <xf numFmtId="0" fontId="2" fillId="0" borderId="0" xfId="4" applyFont="1" applyFill="1" applyAlignment="1" applyProtection="1">
      <alignment vertical="center" wrapText="1"/>
    </xf>
    <xf numFmtId="0" fontId="14" fillId="0" borderId="0" xfId="4" applyFont="1" applyFill="1" applyBorder="1" applyAlignment="1" applyProtection="1">
      <alignment horizontal="center" vertical="center" wrapText="1"/>
    </xf>
    <xf numFmtId="0" fontId="2" fillId="0" borderId="0" xfId="4" applyFont="1" applyFill="1" applyBorder="1" applyAlignment="1" applyProtection="1">
      <alignment vertical="center" wrapText="1"/>
    </xf>
    <xf numFmtId="0" fontId="2" fillId="0" borderId="0" xfId="4" applyFont="1" applyFill="1" applyBorder="1" applyAlignment="1" applyProtection="1">
      <alignment horizontal="right" vertical="center" wrapText="1"/>
    </xf>
    <xf numFmtId="0" fontId="11" fillId="0" borderId="0" xfId="4" applyFont="1" applyFill="1" applyAlignment="1" applyProtection="1">
      <alignment vertical="center"/>
    </xf>
    <xf numFmtId="0" fontId="11" fillId="0" borderId="0" xfId="4" applyNumberFormat="1" applyFont="1" applyFill="1" applyAlignment="1" applyProtection="1">
      <alignment vertical="center"/>
    </xf>
    <xf numFmtId="0" fontId="15" fillId="0" borderId="0" xfId="4" applyFont="1" applyFill="1" applyAlignment="1" applyProtection="1">
      <alignment vertical="center"/>
    </xf>
    <xf numFmtId="0" fontId="18" fillId="0" borderId="0" xfId="4" applyFont="1" applyFill="1" applyAlignment="1" applyProtection="1">
      <alignment vertical="center" wrapText="1"/>
    </xf>
    <xf numFmtId="0" fontId="19" fillId="0" borderId="0" xfId="4" applyFont="1" applyFill="1" applyAlignment="1" applyProtection="1">
      <alignment vertical="center" wrapText="1"/>
    </xf>
    <xf numFmtId="4" fontId="2" fillId="0" borderId="0" xfId="6" applyFont="1" applyFill="1" applyBorder="1" applyAlignment="1" applyProtection="1">
      <alignment horizontal="right" vertical="center" wrapText="1"/>
    </xf>
    <xf numFmtId="0" fontId="2" fillId="0" borderId="0" xfId="7" applyFont="1" applyFill="1" applyBorder="1" applyAlignment="1" applyProtection="1">
      <alignment horizontal="left" vertical="center" wrapText="1" indent="1"/>
    </xf>
    <xf numFmtId="49" fontId="2" fillId="0" borderId="0" xfId="8" applyFill="1" applyProtection="1">
      <alignment vertical="top"/>
    </xf>
    <xf numFmtId="4" fontId="0" fillId="0" borderId="0" xfId="6" applyFont="1" applyFill="1" applyBorder="1" applyAlignment="1" applyProtection="1">
      <alignment horizontal="center" vertical="center" wrapText="1"/>
    </xf>
    <xf numFmtId="4" fontId="2" fillId="0" borderId="0" xfId="6" applyFont="1" applyFill="1" applyBorder="1" applyAlignment="1" applyProtection="1">
      <alignment horizontal="center" vertical="center" wrapText="1"/>
    </xf>
    <xf numFmtId="0" fontId="14" fillId="0" borderId="0" xfId="4" applyFont="1" applyFill="1" applyAlignment="1" applyProtection="1">
      <alignment horizontal="center" vertical="center" wrapText="1"/>
    </xf>
    <xf numFmtId="164" fontId="2" fillId="0" borderId="3" xfId="4" applyNumberFormat="1" applyFont="1" applyFill="1" applyBorder="1" applyAlignment="1" applyProtection="1">
      <alignment horizontal="center" vertical="center" wrapText="1"/>
    </xf>
    <xf numFmtId="164" fontId="2" fillId="0" borderId="3" xfId="9" applyNumberFormat="1" applyFont="1" applyFill="1" applyBorder="1" applyAlignment="1" applyProtection="1">
      <alignment horizontal="center" vertical="center" wrapText="1"/>
    </xf>
    <xf numFmtId="0" fontId="2" fillId="0" borderId="0" xfId="4" applyFont="1" applyFill="1" applyAlignment="1" applyProtection="1">
      <alignment vertical="center"/>
    </xf>
    <xf numFmtId="0" fontId="2" fillId="0" borderId="0" xfId="4" applyNumberFormat="1" applyFont="1" applyFill="1" applyAlignment="1" applyProtection="1">
      <alignment vertical="center"/>
    </xf>
    <xf numFmtId="0" fontId="21" fillId="0" borderId="0" xfId="4" applyFont="1" applyFill="1" applyBorder="1" applyAlignment="1" applyProtection="1">
      <alignment horizontal="center" vertical="center" wrapText="1"/>
    </xf>
    <xf numFmtId="49" fontId="21" fillId="0" borderId="10" xfId="9" applyNumberFormat="1" applyFont="1" applyFill="1" applyBorder="1" applyAlignment="1" applyProtection="1">
      <alignment horizontal="center" vertical="center" wrapText="1"/>
    </xf>
    <xf numFmtId="0" fontId="22" fillId="0" borderId="0" xfId="4" applyFont="1" applyFill="1" applyAlignment="1" applyProtection="1">
      <alignment vertical="center"/>
    </xf>
    <xf numFmtId="0" fontId="5" fillId="5" borderId="11" xfId="4" applyFont="1" applyFill="1" applyBorder="1" applyAlignment="1" applyProtection="1">
      <alignment horizontal="center" vertical="center" wrapText="1"/>
    </xf>
    <xf numFmtId="0" fontId="5" fillId="5" borderId="12" xfId="4" applyFont="1" applyFill="1" applyBorder="1" applyAlignment="1" applyProtection="1">
      <alignment horizontal="center" vertical="center" wrapText="1"/>
    </xf>
    <xf numFmtId="49" fontId="2" fillId="5" borderId="10" xfId="2" applyNumberFormat="1" applyFont="1" applyFill="1" applyBorder="1" applyAlignment="1" applyProtection="1">
      <alignment horizontal="center" vertical="center" wrapText="1"/>
    </xf>
    <xf numFmtId="49" fontId="5" fillId="5" borderId="12" xfId="4" applyNumberFormat="1" applyFont="1" applyFill="1" applyBorder="1" applyAlignment="1" applyProtection="1">
      <alignment horizontal="left" vertical="center" wrapText="1"/>
    </xf>
    <xf numFmtId="49" fontId="2" fillId="5" borderId="10" xfId="10" applyNumberFormat="1" applyFill="1" applyBorder="1" applyAlignment="1" applyProtection="1">
      <alignment horizontal="left" vertical="center"/>
    </xf>
    <xf numFmtId="49" fontId="5" fillId="5" borderId="13" xfId="4" applyNumberFormat="1" applyFont="1" applyFill="1" applyBorder="1" applyAlignment="1" applyProtection="1">
      <alignment horizontal="left" vertical="center" wrapText="1"/>
    </xf>
    <xf numFmtId="0" fontId="2" fillId="0" borderId="14" xfId="4" applyFont="1" applyFill="1" applyBorder="1" applyAlignment="1" applyProtection="1">
      <alignment vertical="center"/>
    </xf>
    <xf numFmtId="0" fontId="0" fillId="0" borderId="0" xfId="4" applyFont="1" applyFill="1" applyAlignment="1" applyProtection="1">
      <alignment vertical="center" wrapText="1"/>
    </xf>
    <xf numFmtId="0" fontId="5" fillId="0" borderId="0" xfId="4" applyFont="1" applyFill="1" applyAlignment="1" applyProtection="1">
      <alignment vertical="center" wrapText="1"/>
    </xf>
    <xf numFmtId="14" fontId="23" fillId="0" borderId="3" xfId="2" applyNumberFormat="1" applyFont="1" applyFill="1" applyBorder="1" applyAlignment="1" applyProtection="1">
      <alignment horizontal="center" vertical="center" wrapText="1"/>
    </xf>
    <xf numFmtId="0" fontId="2" fillId="0" borderId="3" xfId="4" applyFont="1" applyFill="1" applyBorder="1" applyAlignment="1" applyProtection="1">
      <alignment horizontal="center" vertical="center" wrapText="1"/>
    </xf>
    <xf numFmtId="14" fontId="2" fillId="0" borderId="3" xfId="2" applyNumberFormat="1" applyFont="1" applyFill="1" applyBorder="1" applyAlignment="1" applyProtection="1">
      <alignment horizontal="left" vertical="center" wrapText="1" indent="1"/>
    </xf>
    <xf numFmtId="49" fontId="20" fillId="5" borderId="6" xfId="8" applyFont="1" applyFill="1" applyBorder="1" applyAlignment="1" applyProtection="1">
      <alignment horizontal="right" vertical="center" wrapText="1"/>
    </xf>
    <xf numFmtId="49" fontId="24" fillId="5" borderId="10" xfId="8" applyFont="1" applyFill="1" applyBorder="1" applyAlignment="1" applyProtection="1">
      <alignment horizontal="center" vertical="center" wrapText="1"/>
    </xf>
    <xf numFmtId="0" fontId="25" fillId="5" borderId="10" xfId="0" applyFont="1" applyFill="1" applyBorder="1" applyAlignment="1" applyProtection="1">
      <alignment horizontal="left" vertical="center" indent="1"/>
    </xf>
    <xf numFmtId="0" fontId="0" fillId="5" borderId="5" xfId="0" applyFont="1" applyFill="1" applyBorder="1" applyAlignment="1" applyProtection="1">
      <alignment horizontal="right" vertical="center" wrapText="1"/>
    </xf>
    <xf numFmtId="49" fontId="14" fillId="0" borderId="3" xfId="9" applyNumberFormat="1" applyFont="1" applyFill="1" applyBorder="1" applyAlignment="1" applyProtection="1">
      <alignment horizontal="center" vertical="top" wrapText="1"/>
    </xf>
    <xf numFmtId="14" fontId="2" fillId="2" borderId="3" xfId="2" applyNumberFormat="1" applyFont="1" applyFill="1" applyBorder="1" applyAlignment="1" applyProtection="1">
      <alignment horizontal="left" vertical="center" wrapText="1" indent="1"/>
    </xf>
    <xf numFmtId="49" fontId="2" fillId="2" borderId="3" xfId="4" applyNumberFormat="1" applyFont="1" applyFill="1" applyBorder="1" applyAlignment="1" applyProtection="1">
      <alignment horizontal="center" vertical="center" wrapText="1"/>
    </xf>
    <xf numFmtId="49" fontId="20" fillId="5" borderId="10" xfId="8" applyFont="1" applyFill="1" applyBorder="1" applyAlignment="1" applyProtection="1">
      <alignment horizontal="right" vertical="center" wrapText="1"/>
    </xf>
    <xf numFmtId="0" fontId="0" fillId="5" borderId="10" xfId="0" applyFont="1" applyFill="1" applyBorder="1" applyAlignment="1" applyProtection="1">
      <alignment horizontal="right" vertical="center" wrapText="1"/>
    </xf>
    <xf numFmtId="49" fontId="25" fillId="5" borderId="10" xfId="8" applyFont="1" applyFill="1" applyBorder="1" applyAlignment="1" applyProtection="1">
      <alignment horizontal="left" vertical="center" indent="1"/>
    </xf>
    <xf numFmtId="49" fontId="2" fillId="5" borderId="10" xfId="8" applyFont="1" applyFill="1" applyBorder="1" applyAlignment="1" applyProtection="1">
      <alignment horizontal="right" vertical="center" wrapText="1"/>
    </xf>
    <xf numFmtId="49" fontId="2" fillId="5" borderId="5" xfId="8" applyFont="1" applyFill="1" applyBorder="1" applyAlignment="1" applyProtection="1">
      <alignment horizontal="right" vertical="center" wrapText="1"/>
    </xf>
    <xf numFmtId="0" fontId="2" fillId="0" borderId="19" xfId="4" applyFont="1" applyFill="1" applyBorder="1" applyAlignment="1" applyProtection="1">
      <alignment vertical="center" wrapText="1"/>
    </xf>
    <xf numFmtId="0" fontId="17" fillId="0" borderId="0" xfId="11" applyFont="1" applyBorder="1" applyAlignment="1">
      <alignment vertical="center" wrapText="1"/>
    </xf>
    <xf numFmtId="0" fontId="17" fillId="0" borderId="0" xfId="11" applyFont="1" applyFill="1" applyBorder="1" applyAlignment="1" applyProtection="1">
      <alignment vertical="center" wrapText="1"/>
    </xf>
    <xf numFmtId="0" fontId="11" fillId="0" borderId="0" xfId="4" applyFont="1" applyFill="1" applyBorder="1" applyAlignment="1" applyProtection="1">
      <alignment horizontal="center" vertical="center" wrapText="1"/>
    </xf>
    <xf numFmtId="0" fontId="2" fillId="0" borderId="6" xfId="9" applyFont="1" applyFill="1" applyBorder="1" applyAlignment="1" applyProtection="1">
      <alignment horizontal="left" vertical="top" wrapText="1"/>
    </xf>
    <xf numFmtId="0" fontId="2" fillId="0" borderId="3" xfId="9" applyFont="1" applyFill="1" applyBorder="1" applyAlignment="1" applyProtection="1">
      <alignment horizontal="center" vertical="center" wrapText="1"/>
    </xf>
    <xf numFmtId="49" fontId="21" fillId="0" borderId="8" xfId="9" applyNumberFormat="1" applyFont="1" applyFill="1" applyBorder="1" applyAlignment="1" applyProtection="1">
      <alignment horizontal="center" vertical="center" wrapText="1"/>
    </xf>
    <xf numFmtId="0" fontId="21" fillId="0" borderId="8" xfId="9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 applyFill="1" applyBorder="1" applyAlignment="1" applyProtection="1">
      <alignment horizontal="center" vertical="center" wrapText="1"/>
    </xf>
    <xf numFmtId="49" fontId="2" fillId="0" borderId="20" xfId="4" applyNumberFormat="1" applyFont="1" applyFill="1" applyBorder="1" applyAlignment="1" applyProtection="1">
      <alignment horizontal="center" vertical="center" wrapText="1"/>
    </xf>
    <xf numFmtId="0" fontId="2" fillId="0" borderId="3" xfId="4" applyFont="1" applyFill="1" applyBorder="1" applyAlignment="1" applyProtection="1">
      <alignment horizontal="left" vertical="center" wrapText="1"/>
    </xf>
    <xf numFmtId="0" fontId="2" fillId="2" borderId="3" xfId="4" applyNumberFormat="1" applyFont="1" applyFill="1" applyBorder="1" applyAlignment="1" applyProtection="1">
      <alignment horizontal="right" vertical="center" wrapText="1"/>
    </xf>
    <xf numFmtId="0" fontId="2" fillId="0" borderId="3" xfId="4" applyFont="1" applyFill="1" applyBorder="1" applyAlignment="1" applyProtection="1">
      <alignment vertical="center" wrapText="1"/>
    </xf>
    <xf numFmtId="4" fontId="2" fillId="3" borderId="3" xfId="4" applyNumberFormat="1" applyFont="1" applyFill="1" applyBorder="1" applyAlignment="1" applyProtection="1">
      <alignment horizontal="right" vertical="center" wrapText="1"/>
      <protection locked="0"/>
    </xf>
    <xf numFmtId="4" fontId="2" fillId="2" borderId="3" xfId="4" applyNumberFormat="1" applyFont="1" applyFill="1" applyBorder="1" applyAlignment="1" applyProtection="1">
      <alignment horizontal="right" vertical="center" wrapText="1"/>
    </xf>
    <xf numFmtId="0" fontId="2" fillId="0" borderId="3" xfId="4" applyFont="1" applyFill="1" applyBorder="1" applyAlignment="1" applyProtection="1">
      <alignment horizontal="left" vertical="center" wrapText="1" indent="1"/>
    </xf>
    <xf numFmtId="14" fontId="2" fillId="0" borderId="0" xfId="4" applyNumberFormat="1" applyFont="1" applyFill="1" applyBorder="1" applyAlignment="1" applyProtection="1">
      <alignment horizontal="center" vertical="center" wrapText="1"/>
    </xf>
    <xf numFmtId="49" fontId="20" fillId="0" borderId="0" xfId="12" applyFont="1" applyFill="1" applyBorder="1" applyAlignment="1" applyProtection="1">
      <alignment horizontal="center" vertical="center"/>
    </xf>
    <xf numFmtId="0" fontId="2" fillId="0" borderId="3" xfId="4" applyFont="1" applyFill="1" applyBorder="1" applyAlignment="1" applyProtection="1">
      <alignment horizontal="left" vertical="center" wrapText="1" indent="2"/>
    </xf>
    <xf numFmtId="49" fontId="2" fillId="7" borderId="3" xfId="2" applyNumberFormat="1" applyFont="1" applyFill="1" applyBorder="1" applyAlignment="1" applyProtection="1">
      <alignment horizontal="left" vertical="center" wrapText="1"/>
    </xf>
    <xf numFmtId="49" fontId="2" fillId="0" borderId="21" xfId="4" applyNumberFormat="1" applyFont="1" applyFill="1" applyBorder="1" applyAlignment="1" applyProtection="1">
      <alignment horizontal="center" vertical="center" wrapText="1"/>
    </xf>
    <xf numFmtId="0" fontId="2" fillId="0" borderId="16" xfId="4" applyFont="1" applyFill="1" applyBorder="1" applyAlignment="1" applyProtection="1">
      <alignment horizontal="left" vertical="center" wrapText="1" indent="1"/>
    </xf>
    <xf numFmtId="0" fontId="2" fillId="0" borderId="16" xfId="4" applyFont="1" applyFill="1" applyBorder="1" applyAlignment="1" applyProtection="1">
      <alignment horizontal="center" vertical="center" wrapText="1"/>
    </xf>
    <xf numFmtId="4" fontId="2" fillId="2" borderId="16" xfId="4" applyNumberFormat="1" applyFont="1" applyFill="1" applyBorder="1" applyAlignment="1" applyProtection="1">
      <alignment horizontal="right" vertical="center" wrapText="1"/>
    </xf>
    <xf numFmtId="49" fontId="2" fillId="0" borderId="3" xfId="4" applyNumberFormat="1" applyFont="1" applyFill="1" applyBorder="1" applyAlignment="1" applyProtection="1">
      <alignment vertical="center" wrapText="1"/>
    </xf>
    <xf numFmtId="0" fontId="2" fillId="0" borderId="16" xfId="4" applyFont="1" applyFill="1" applyBorder="1" applyAlignment="1" applyProtection="1">
      <alignment vertical="top" wrapText="1"/>
    </xf>
    <xf numFmtId="4" fontId="2" fillId="0" borderId="3" xfId="4" applyNumberFormat="1" applyFont="1" applyFill="1" applyBorder="1" applyAlignment="1" applyProtection="1">
      <alignment horizontal="right" vertical="center" wrapText="1"/>
    </xf>
    <xf numFmtId="0" fontId="2" fillId="0" borderId="17" xfId="4" applyFont="1" applyFill="1" applyBorder="1" applyAlignment="1" applyProtection="1">
      <alignment vertical="top" wrapText="1"/>
    </xf>
    <xf numFmtId="49" fontId="14" fillId="0" borderId="0" xfId="4" applyNumberFormat="1" applyFont="1" applyFill="1" applyBorder="1" applyAlignment="1" applyProtection="1">
      <alignment horizontal="center" vertical="top" wrapText="1"/>
    </xf>
    <xf numFmtId="49" fontId="2" fillId="0" borderId="3" xfId="4" applyNumberFormat="1" applyFont="1" applyFill="1" applyBorder="1" applyAlignment="1" applyProtection="1">
      <alignment horizontal="center" vertical="center" wrapText="1"/>
    </xf>
    <xf numFmtId="49" fontId="2" fillId="3" borderId="3" xfId="4" applyNumberFormat="1" applyFont="1" applyFill="1" applyBorder="1" applyAlignment="1" applyProtection="1">
      <alignment horizontal="left" vertical="center" wrapText="1" indent="2"/>
      <protection locked="0"/>
    </xf>
    <xf numFmtId="4" fontId="2" fillId="4" borderId="3" xfId="4" applyNumberFormat="1" applyFont="1" applyFill="1" applyBorder="1" applyAlignment="1" applyProtection="1">
      <alignment horizontal="right" vertical="center" wrapText="1"/>
      <protection locked="0"/>
    </xf>
    <xf numFmtId="0" fontId="2" fillId="0" borderId="5" xfId="4" applyFont="1" applyFill="1" applyBorder="1" applyAlignment="1" applyProtection="1">
      <alignment vertical="top" wrapText="1"/>
    </xf>
    <xf numFmtId="49" fontId="2" fillId="5" borderId="6" xfId="4" applyNumberFormat="1" applyFont="1" applyFill="1" applyBorder="1" applyAlignment="1" applyProtection="1">
      <alignment vertical="center" wrapText="1"/>
    </xf>
    <xf numFmtId="49" fontId="25" fillId="5" borderId="10" xfId="8" applyFont="1" applyFill="1" applyBorder="1" applyAlignment="1" applyProtection="1">
      <alignment horizontal="left" vertical="center" indent="2"/>
    </xf>
    <xf numFmtId="0" fontId="2" fillId="5" borderId="10" xfId="4" applyFont="1" applyFill="1" applyBorder="1" applyAlignment="1" applyProtection="1">
      <alignment vertical="center" wrapText="1"/>
    </xf>
    <xf numFmtId="0" fontId="5" fillId="5" borderId="5" xfId="4" applyFont="1" applyFill="1" applyBorder="1" applyAlignment="1" applyProtection="1">
      <alignment vertical="center" wrapText="1"/>
    </xf>
    <xf numFmtId="0" fontId="2" fillId="0" borderId="16" xfId="4" applyFont="1" applyFill="1" applyBorder="1" applyAlignment="1" applyProtection="1">
      <alignment vertical="center" wrapText="1"/>
    </xf>
    <xf numFmtId="49" fontId="27" fillId="4" borderId="3" xfId="13" applyNumberFormat="1" applyFill="1" applyBorder="1" applyAlignment="1" applyProtection="1">
      <alignment horizontal="left" vertical="center" wrapText="1"/>
      <protection locked="0"/>
    </xf>
    <xf numFmtId="165" fontId="2" fillId="3" borderId="3" xfId="4" applyNumberFormat="1" applyFont="1" applyFill="1" applyBorder="1" applyAlignment="1" applyProtection="1">
      <alignment horizontal="right" vertical="center" wrapText="1"/>
      <protection locked="0"/>
    </xf>
    <xf numFmtId="49" fontId="2" fillId="0" borderId="18" xfId="4" applyNumberFormat="1" applyFont="1" applyFill="1" applyBorder="1" applyAlignment="1" applyProtection="1">
      <alignment horizontal="center" vertical="center" wrapText="1"/>
    </xf>
    <xf numFmtId="0" fontId="2" fillId="0" borderId="18" xfId="4" applyFont="1" applyFill="1" applyBorder="1" applyAlignment="1" applyProtection="1">
      <alignment horizontal="left" vertical="center" wrapText="1"/>
    </xf>
    <xf numFmtId="0" fontId="2" fillId="0" borderId="18" xfId="4" applyFont="1" applyFill="1" applyBorder="1" applyAlignment="1" applyProtection="1">
      <alignment horizontal="center" vertical="center" wrapText="1"/>
    </xf>
    <xf numFmtId="49" fontId="2" fillId="0" borderId="18" xfId="4" applyNumberFormat="1" applyFont="1" applyFill="1" applyBorder="1" applyAlignment="1" applyProtection="1">
      <alignment horizontal="left" vertical="center" wrapText="1"/>
    </xf>
    <xf numFmtId="0" fontId="2" fillId="0" borderId="0" xfId="4" applyFont="1" applyFill="1" applyAlignment="1" applyProtection="1">
      <alignment horizontal="right" vertical="top" wrapText="1"/>
    </xf>
    <xf numFmtId="0" fontId="2" fillId="0" borderId="0" xfId="4" applyFont="1" applyFill="1" applyAlignment="1" applyProtection="1">
      <alignment horizontal="left" vertical="center" wrapText="1"/>
    </xf>
    <xf numFmtId="0" fontId="2" fillId="0" borderId="0" xfId="5" applyFont="1" applyFill="1" applyBorder="1" applyAlignment="1" applyProtection="1">
      <alignment vertical="center" wrapText="1"/>
    </xf>
    <xf numFmtId="0" fontId="2" fillId="0" borderId="0" xfId="4" applyFont="1" applyFill="1" applyBorder="1" applyAlignment="1" applyProtection="1">
      <alignment horizontal="center" vertical="center" wrapText="1"/>
    </xf>
    <xf numFmtId="0" fontId="20" fillId="0" borderId="0" xfId="4" applyFont="1" applyFill="1" applyBorder="1" applyAlignment="1" applyProtection="1">
      <alignment horizontal="center" vertical="center" wrapText="1"/>
    </xf>
    <xf numFmtId="0" fontId="2" fillId="0" borderId="3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vertical="top" wrapText="1"/>
    </xf>
    <xf numFmtId="49" fontId="21" fillId="0" borderId="0" xfId="9" applyNumberFormat="1" applyFont="1" applyFill="1" applyBorder="1" applyAlignment="1" applyProtection="1">
      <alignment horizontal="center" vertical="center" wrapText="1"/>
    </xf>
    <xf numFmtId="0" fontId="21" fillId="0" borderId="0" xfId="9" applyNumberFormat="1" applyFont="1" applyFill="1" applyBorder="1" applyAlignment="1" applyProtection="1">
      <alignment horizontal="center" vertical="center" wrapText="1"/>
    </xf>
    <xf numFmtId="49" fontId="2" fillId="0" borderId="23" xfId="4" applyNumberFormat="1" applyFont="1" applyFill="1" applyBorder="1" applyAlignment="1" applyProtection="1">
      <alignment horizontal="center" vertical="center" wrapText="1"/>
    </xf>
    <xf numFmtId="0" fontId="2" fillId="0" borderId="23" xfId="4" applyFont="1" applyFill="1" applyBorder="1" applyAlignment="1" applyProtection="1">
      <alignment horizontal="left" vertical="center" wrapText="1"/>
    </xf>
    <xf numFmtId="4" fontId="2" fillId="0" borderId="23" xfId="4" applyNumberFormat="1" applyFont="1" applyFill="1" applyBorder="1" applyAlignment="1" applyProtection="1">
      <alignment horizontal="center" vertical="center" wrapText="1"/>
    </xf>
    <xf numFmtId="4" fontId="2" fillId="3" borderId="23" xfId="4" applyNumberFormat="1" applyFont="1" applyFill="1" applyBorder="1" applyAlignment="1" applyProtection="1">
      <alignment horizontal="right" vertical="center" wrapText="1"/>
      <protection locked="0"/>
    </xf>
    <xf numFmtId="0" fontId="2" fillId="0" borderId="24" xfId="4" applyFont="1" applyFill="1" applyBorder="1" applyAlignment="1" applyProtection="1">
      <alignment horizontal="left" vertical="center" wrapText="1"/>
    </xf>
    <xf numFmtId="4" fontId="2" fillId="0" borderId="3" xfId="4" applyNumberFormat="1" applyFont="1" applyFill="1" applyBorder="1" applyAlignment="1" applyProtection="1">
      <alignment horizontal="center" vertical="center" wrapText="1"/>
    </xf>
    <xf numFmtId="0" fontId="2" fillId="0" borderId="24" xfId="4" applyFont="1" applyFill="1" applyBorder="1" applyAlignment="1" applyProtection="1">
      <alignment horizontal="left" vertical="center" wrapText="1" indent="1"/>
    </xf>
    <xf numFmtId="4" fontId="2" fillId="3" borderId="24" xfId="4" applyNumberFormat="1" applyFont="1" applyFill="1" applyBorder="1" applyAlignment="1" applyProtection="1">
      <alignment horizontal="right" vertical="center" wrapText="1"/>
      <protection locked="0"/>
    </xf>
    <xf numFmtId="0" fontId="2" fillId="0" borderId="25" xfId="4" applyFont="1" applyFill="1" applyBorder="1" applyAlignment="1" applyProtection="1">
      <alignment vertical="center" wrapText="1"/>
    </xf>
    <xf numFmtId="4" fontId="2" fillId="0" borderId="24" xfId="4" applyNumberFormat="1" applyFont="1" applyFill="1" applyBorder="1" applyAlignment="1" applyProtection="1">
      <alignment horizontal="center" vertical="center" wrapText="1"/>
    </xf>
    <xf numFmtId="49" fontId="2" fillId="0" borderId="26" xfId="4" applyNumberFormat="1" applyFont="1" applyFill="1" applyBorder="1" applyAlignment="1" applyProtection="1">
      <alignment horizontal="center" vertical="center" wrapText="1"/>
    </xf>
    <xf numFmtId="4" fontId="2" fillId="3" borderId="27" xfId="4" applyNumberFormat="1" applyFont="1" applyFill="1" applyBorder="1" applyAlignment="1" applyProtection="1">
      <alignment horizontal="right" vertical="center" wrapText="1"/>
      <protection locked="0"/>
    </xf>
    <xf numFmtId="49" fontId="27" fillId="3" borderId="3" xfId="13" applyNumberFormat="1" applyFont="1" applyFill="1" applyBorder="1" applyAlignment="1" applyProtection="1">
      <alignment horizontal="left" vertical="center" wrapText="1"/>
      <protection locked="0"/>
    </xf>
    <xf numFmtId="0" fontId="2" fillId="0" borderId="23" xfId="4" applyFont="1" applyFill="1" applyBorder="1" applyAlignment="1" applyProtection="1">
      <alignment horizontal="left" vertical="center" wrapText="1" indent="1"/>
    </xf>
    <xf numFmtId="0" fontId="28" fillId="0" borderId="0" xfId="4" applyFont="1" applyFill="1" applyAlignment="1" applyProtection="1">
      <alignment vertical="top"/>
    </xf>
    <xf numFmtId="0" fontId="28" fillId="0" borderId="0" xfId="4" applyFont="1" applyFill="1" applyAlignment="1" applyProtection="1">
      <alignment vertical="center" wrapText="1"/>
    </xf>
    <xf numFmtId="49" fontId="32" fillId="0" borderId="3" xfId="8" applyFont="1" applyFill="1" applyBorder="1" applyAlignment="1" applyProtection="1">
      <alignment horizontal="center" vertical="center" wrapText="1"/>
    </xf>
    <xf numFmtId="49" fontId="21" fillId="0" borderId="28" xfId="9" applyNumberFormat="1" applyFont="1" applyFill="1" applyBorder="1" applyAlignment="1" applyProtection="1">
      <alignment horizontal="center" vertical="center" wrapText="1"/>
    </xf>
    <xf numFmtId="49" fontId="21" fillId="0" borderId="29" xfId="9" applyNumberFormat="1" applyFont="1" applyFill="1" applyBorder="1" applyAlignment="1" applyProtection="1">
      <alignment horizontal="center" vertical="center" wrapText="1"/>
    </xf>
    <xf numFmtId="0" fontId="10" fillId="0" borderId="30" xfId="14" applyNumberFormat="1" applyFont="1" applyFill="1" applyBorder="1" applyAlignment="1" applyProtection="1">
      <alignment horizontal="center" wrapText="1"/>
    </xf>
    <xf numFmtId="0" fontId="2" fillId="0" borderId="0" xfId="14" applyNumberFormat="1" applyFont="1" applyFill="1" applyBorder="1" applyAlignment="1" applyProtection="1">
      <alignment horizontal="center" wrapText="1"/>
    </xf>
    <xf numFmtId="0" fontId="2" fillId="0" borderId="18" xfId="15" applyFont="1" applyFill="1" applyBorder="1" applyAlignment="1" applyProtection="1">
      <alignment vertical="center" wrapText="1"/>
    </xf>
    <xf numFmtId="0" fontId="2" fillId="0" borderId="23" xfId="4" applyFont="1" applyFill="1" applyBorder="1" applyAlignment="1" applyProtection="1">
      <alignment horizontal="center" vertical="center" wrapText="1"/>
    </xf>
    <xf numFmtId="49" fontId="2" fillId="3" borderId="23" xfId="4" applyNumberFormat="1" applyFont="1" applyFill="1" applyBorder="1" applyAlignment="1" applyProtection="1">
      <alignment horizontal="left" vertical="center" wrapText="1"/>
      <protection locked="0"/>
    </xf>
    <xf numFmtId="0" fontId="10" fillId="0" borderId="31" xfId="14" applyNumberFormat="1" applyFont="1" applyFill="1" applyBorder="1" applyAlignment="1" applyProtection="1">
      <alignment horizontal="center" wrapText="1"/>
    </xf>
    <xf numFmtId="49" fontId="0" fillId="3" borderId="3" xfId="2" applyNumberFormat="1" applyFont="1" applyFill="1" applyBorder="1" applyAlignment="1" applyProtection="1">
      <alignment horizontal="center" vertical="center" wrapText="1"/>
      <protection locked="0"/>
    </xf>
    <xf numFmtId="49" fontId="2" fillId="7" borderId="23" xfId="2" applyNumberFormat="1" applyFont="1" applyFill="1" applyBorder="1" applyAlignment="1" applyProtection="1">
      <alignment horizontal="left" vertical="center" wrapText="1"/>
    </xf>
    <xf numFmtId="4" fontId="2" fillId="2" borderId="23" xfId="4" applyNumberFormat="1" applyFont="1" applyFill="1" applyBorder="1" applyAlignment="1" applyProtection="1">
      <alignment horizontal="right" vertical="center" wrapText="1"/>
    </xf>
    <xf numFmtId="0" fontId="11" fillId="0" borderId="31" xfId="14" applyNumberFormat="1" applyFont="1" applyFill="1" applyBorder="1" applyAlignment="1" applyProtection="1">
      <alignment horizontal="center" wrapText="1"/>
    </xf>
    <xf numFmtId="0" fontId="5" fillId="0" borderId="0" xfId="14" applyNumberFormat="1" applyFont="1" applyFill="1" applyBorder="1" applyAlignment="1" applyProtection="1">
      <alignment horizontal="center" wrapText="1"/>
    </xf>
    <xf numFmtId="1" fontId="2" fillId="3" borderId="6" xfId="4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32" xfId="4" applyNumberFormat="1" applyFont="1" applyFill="1" applyBorder="1" applyAlignment="1" applyProtection="1">
      <alignment horizontal="center" vertical="center" wrapText="1"/>
    </xf>
    <xf numFmtId="49" fontId="2" fillId="3" borderId="6" xfId="4" applyNumberFormat="1" applyFont="1" applyFill="1" applyBorder="1" applyAlignment="1" applyProtection="1">
      <alignment horizontal="left" vertical="center" wrapText="1" indent="2"/>
      <protection locked="0"/>
    </xf>
    <xf numFmtId="0" fontId="2" fillId="0" borderId="32" xfId="4" applyFont="1" applyFill="1" applyBorder="1" applyAlignment="1" applyProtection="1">
      <alignment horizontal="center" vertical="center" wrapText="1"/>
    </xf>
    <xf numFmtId="4" fontId="2" fillId="4" borderId="23" xfId="4" applyNumberFormat="1" applyFont="1" applyFill="1" applyBorder="1" applyAlignment="1" applyProtection="1">
      <alignment horizontal="right" vertical="center" wrapText="1"/>
      <protection locked="0"/>
    </xf>
    <xf numFmtId="49" fontId="34" fillId="5" borderId="24" xfId="8" applyFont="1" applyFill="1" applyBorder="1" applyAlignment="1" applyProtection="1">
      <alignment horizontal="left" vertical="center"/>
    </xf>
    <xf numFmtId="49" fontId="25" fillId="5" borderId="33" xfId="8" applyFont="1" applyFill="1" applyBorder="1" applyAlignment="1" applyProtection="1">
      <alignment horizontal="left" vertical="center" indent="2"/>
    </xf>
    <xf numFmtId="49" fontId="25" fillId="5" borderId="34" xfId="8" applyFont="1" applyFill="1" applyBorder="1" applyAlignment="1" applyProtection="1">
      <alignment horizontal="left" vertical="center" indent="1"/>
    </xf>
    <xf numFmtId="49" fontId="25" fillId="5" borderId="34" xfId="8" applyFont="1" applyFill="1" applyBorder="1" applyAlignment="1" applyProtection="1">
      <alignment horizontal="left" vertical="center"/>
    </xf>
    <xf numFmtId="49" fontId="35" fillId="0" borderId="17" xfId="8" applyFont="1" applyFill="1" applyBorder="1" applyAlignment="1" applyProtection="1">
      <alignment horizontal="left" vertical="center"/>
    </xf>
    <xf numFmtId="49" fontId="2" fillId="0" borderId="27" xfId="4" applyNumberFormat="1" applyFont="1" applyFill="1" applyBorder="1" applyAlignment="1" applyProtection="1">
      <alignment horizontal="center" vertical="center" wrapText="1"/>
    </xf>
    <xf numFmtId="0" fontId="2" fillId="0" borderId="27" xfId="4" applyFont="1" applyFill="1" applyBorder="1" applyAlignment="1" applyProtection="1">
      <alignment horizontal="center" vertical="center" wrapText="1"/>
    </xf>
    <xf numFmtId="4" fontId="2" fillId="2" borderId="27" xfId="4" applyNumberFormat="1" applyFont="1" applyFill="1" applyBorder="1" applyAlignment="1" applyProtection="1">
      <alignment horizontal="right" vertical="center" wrapText="1"/>
    </xf>
    <xf numFmtId="0" fontId="2" fillId="0" borderId="23" xfId="4" applyNumberFormat="1" applyFont="1" applyFill="1" applyBorder="1" applyAlignment="1" applyProtection="1">
      <alignment horizontal="center" vertical="center" wrapText="1"/>
    </xf>
    <xf numFmtId="49" fontId="34" fillId="5" borderId="35" xfId="8" applyFont="1" applyFill="1" applyBorder="1" applyAlignment="1" applyProtection="1">
      <alignment horizontal="left" vertical="center" indent="1"/>
    </xf>
    <xf numFmtId="49" fontId="25" fillId="5" borderId="33" xfId="8" applyFont="1" applyFill="1" applyBorder="1" applyAlignment="1" applyProtection="1">
      <alignment horizontal="left" vertical="center" indent="1"/>
    </xf>
    <xf numFmtId="49" fontId="25" fillId="5" borderId="33" xfId="8" applyFont="1" applyFill="1" applyBorder="1" applyAlignment="1" applyProtection="1">
      <alignment horizontal="left" vertical="center"/>
    </xf>
    <xf numFmtId="0" fontId="5" fillId="0" borderId="0" xfId="14" applyNumberFormat="1" applyFont="1" applyFill="1" applyBorder="1" applyAlignment="1" applyProtection="1"/>
    <xf numFmtId="0" fontId="11" fillId="0" borderId="15" xfId="14" applyNumberFormat="1" applyFont="1" applyFill="1" applyBorder="1" applyAlignment="1" applyProtection="1"/>
    <xf numFmtId="49" fontId="2" fillId="3" borderId="3" xfId="4" applyNumberFormat="1" applyFont="1" applyFill="1" applyBorder="1" applyAlignment="1" applyProtection="1">
      <alignment horizontal="left" vertical="center" wrapText="1" indent="1"/>
      <protection locked="0"/>
    </xf>
    <xf numFmtId="49" fontId="2" fillId="3" borderId="3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4" applyNumberFormat="1" applyFont="1" applyFill="1" applyBorder="1" applyAlignment="1" applyProtection="1">
      <alignment horizontal="center" vertical="center" wrapText="1"/>
    </xf>
    <xf numFmtId="49" fontId="34" fillId="5" borderId="26" xfId="8" applyFont="1" applyFill="1" applyBorder="1" applyAlignment="1" applyProtection="1">
      <alignment horizontal="left" vertical="center" indent="1"/>
    </xf>
    <xf numFmtId="49" fontId="25" fillId="5" borderId="36" xfId="8" applyFont="1" applyFill="1" applyBorder="1" applyAlignment="1" applyProtection="1">
      <alignment horizontal="left" vertical="center" indent="1"/>
    </xf>
    <xf numFmtId="49" fontId="25" fillId="5" borderId="36" xfId="8" applyFont="1" applyFill="1" applyBorder="1" applyAlignment="1" applyProtection="1">
      <alignment horizontal="left" vertical="center"/>
    </xf>
    <xf numFmtId="0" fontId="11" fillId="0" borderId="31" xfId="14" applyNumberFormat="1" applyFont="1" applyFill="1" applyBorder="1" applyAlignment="1" applyProtection="1"/>
    <xf numFmtId="0" fontId="2" fillId="0" borderId="23" xfId="4" applyFont="1" applyFill="1" applyBorder="1" applyAlignment="1" applyProtection="1">
      <alignment horizontal="left" vertical="center" wrapText="1" indent="2"/>
    </xf>
    <xf numFmtId="49" fontId="2" fillId="3" borderId="6" xfId="4" applyNumberFormat="1" applyFont="1" applyFill="1" applyBorder="1" applyAlignment="1" applyProtection="1">
      <alignment horizontal="left" vertical="center" wrapText="1" indent="1"/>
      <protection locked="0"/>
    </xf>
    <xf numFmtId="0" fontId="11" fillId="0" borderId="30" xfId="14" applyNumberFormat="1" applyFont="1" applyFill="1" applyBorder="1" applyAlignment="1" applyProtection="1"/>
    <xf numFmtId="0" fontId="5" fillId="0" borderId="30" xfId="14" applyNumberFormat="1" applyFont="1" applyFill="1" applyBorder="1" applyAlignment="1" applyProtection="1"/>
    <xf numFmtId="0" fontId="2" fillId="0" borderId="20" xfId="4" applyFont="1" applyFill="1" applyBorder="1" applyAlignment="1" applyProtection="1">
      <alignment vertical="center" wrapText="1"/>
    </xf>
    <xf numFmtId="49" fontId="34" fillId="5" borderId="24" xfId="8" applyFont="1" applyFill="1" applyBorder="1" applyAlignment="1" applyProtection="1">
      <alignment horizontal="left" vertical="center" indent="1"/>
    </xf>
    <xf numFmtId="49" fontId="35" fillId="0" borderId="18" xfId="8" applyFont="1" applyFill="1" applyBorder="1" applyAlignment="1" applyProtection="1">
      <alignment horizontal="left" vertical="center"/>
    </xf>
    <xf numFmtId="0" fontId="36" fillId="0" borderId="0" xfId="14" applyFont="1" applyBorder="1"/>
    <xf numFmtId="0" fontId="37" fillId="0" borderId="0" xfId="14" applyNumberFormat="1" applyFont="1" applyFill="1" applyBorder="1" applyAlignment="1" applyProtection="1">
      <alignment horizontal="right" vertical="top"/>
    </xf>
    <xf numFmtId="0" fontId="31" fillId="0" borderId="0" xfId="4" applyFont="1" applyFill="1" applyAlignment="1" applyProtection="1">
      <alignment vertical="center" wrapText="1"/>
    </xf>
    <xf numFmtId="0" fontId="2" fillId="0" borderId="1" xfId="1" applyFont="1" applyFill="1" applyBorder="1" applyAlignment="1" applyProtection="1">
      <alignment horizontal="left" vertical="center" wrapText="1" indent="1"/>
    </xf>
    <xf numFmtId="164" fontId="2" fillId="0" borderId="6" xfId="4" applyNumberFormat="1" applyFont="1" applyFill="1" applyBorder="1" applyAlignment="1" applyProtection="1">
      <alignment horizontal="center" vertical="center" wrapText="1"/>
    </xf>
    <xf numFmtId="164" fontId="2" fillId="0" borderId="5" xfId="4" applyNumberFormat="1" applyFont="1" applyFill="1" applyBorder="1" applyAlignment="1" applyProtection="1">
      <alignment horizontal="center" vertical="center" wrapText="1"/>
    </xf>
    <xf numFmtId="164" fontId="2" fillId="0" borderId="3" xfId="4" applyNumberFormat="1" applyFont="1" applyFill="1" applyBorder="1" applyAlignment="1" applyProtection="1">
      <alignment horizontal="center" vertical="center" wrapText="1"/>
    </xf>
    <xf numFmtId="49" fontId="21" fillId="0" borderId="10" xfId="9" applyNumberFormat="1" applyFont="1" applyFill="1" applyBorder="1" applyAlignment="1" applyProtection="1">
      <alignment horizontal="center" vertical="center" wrapText="1"/>
    </xf>
    <xf numFmtId="0" fontId="14" fillId="0" borderId="15" xfId="4" applyFont="1" applyFill="1" applyBorder="1" applyAlignment="1" applyProtection="1">
      <alignment horizontal="center" vertical="top" wrapText="1"/>
    </xf>
    <xf numFmtId="0" fontId="21" fillId="0" borderId="15" xfId="4" applyFont="1" applyFill="1" applyBorder="1" applyAlignment="1" applyProtection="1">
      <alignment horizontal="center" vertical="top" wrapText="1"/>
    </xf>
    <xf numFmtId="0" fontId="2" fillId="0" borderId="3" xfId="4" applyFont="1" applyFill="1" applyBorder="1" applyAlignment="1" applyProtection="1">
      <alignment horizontal="center" vertical="center" wrapText="1"/>
    </xf>
    <xf numFmtId="0" fontId="2" fillId="2" borderId="16" xfId="4" applyNumberFormat="1" applyFont="1" applyFill="1" applyBorder="1" applyAlignment="1" applyProtection="1">
      <alignment horizontal="left" vertical="center" wrapText="1" indent="1"/>
    </xf>
    <xf numFmtId="0" fontId="2" fillId="3" borderId="17" xfId="4" applyNumberFormat="1" applyFont="1" applyFill="1" applyBorder="1" applyAlignment="1" applyProtection="1">
      <alignment horizontal="left" vertical="center" wrapText="1" indent="1"/>
    </xf>
    <xf numFmtId="0" fontId="2" fillId="3" borderId="18" xfId="4" applyNumberFormat="1" applyFont="1" applyFill="1" applyBorder="1" applyAlignment="1" applyProtection="1">
      <alignment horizontal="left" vertical="center" wrapText="1" indent="1"/>
    </xf>
    <xf numFmtId="14" fontId="14" fillId="0" borderId="16" xfId="2" applyNumberFormat="1" applyFont="1" applyFill="1" applyBorder="1" applyAlignment="1" applyProtection="1">
      <alignment horizontal="center" vertical="top" wrapText="1"/>
    </xf>
    <xf numFmtId="14" fontId="14" fillId="0" borderId="17" xfId="2" applyNumberFormat="1" applyFont="1" applyFill="1" applyBorder="1" applyAlignment="1" applyProtection="1">
      <alignment horizontal="center" vertical="top" wrapText="1"/>
    </xf>
    <xf numFmtId="14" fontId="23" fillId="0" borderId="18" xfId="2" applyNumberFormat="1" applyFont="1" applyFill="1" applyBorder="1" applyAlignment="1" applyProtection="1">
      <alignment horizontal="center" vertical="top" wrapText="1"/>
    </xf>
    <xf numFmtId="14" fontId="2" fillId="2" borderId="16" xfId="2" applyNumberFormat="1" applyFont="1" applyFill="1" applyBorder="1" applyAlignment="1" applyProtection="1">
      <alignment horizontal="left" vertical="center" wrapText="1" indent="1"/>
    </xf>
    <xf numFmtId="14" fontId="2" fillId="2" borderId="17" xfId="2" applyNumberFormat="1" applyFont="1" applyFill="1" applyBorder="1" applyAlignment="1" applyProtection="1">
      <alignment horizontal="left" vertical="center" wrapText="1" indent="1"/>
    </xf>
    <xf numFmtId="14" fontId="2" fillId="2" borderId="18" xfId="2" applyNumberFormat="1" applyFont="1" applyFill="1" applyBorder="1" applyAlignment="1" applyProtection="1">
      <alignment horizontal="left" vertical="center" wrapText="1" indent="1"/>
    </xf>
    <xf numFmtId="0" fontId="17" fillId="0" borderId="5" xfId="5" applyFont="1" applyFill="1" applyBorder="1" applyAlignment="1" applyProtection="1">
      <alignment horizontal="left" vertical="center" wrapText="1" indent="1"/>
    </xf>
    <xf numFmtId="0" fontId="17" fillId="0" borderId="3" xfId="5" applyFont="1" applyFill="1" applyBorder="1" applyAlignment="1" applyProtection="1">
      <alignment horizontal="left" vertical="center" wrapText="1" indent="1"/>
    </xf>
    <xf numFmtId="0" fontId="17" fillId="0" borderId="6" xfId="5" applyFont="1" applyFill="1" applyBorder="1" applyAlignment="1" applyProtection="1">
      <alignment horizontal="left" vertical="center" wrapText="1" indent="1"/>
    </xf>
    <xf numFmtId="0" fontId="2" fillId="0" borderId="0" xfId="4" applyFont="1" applyFill="1" applyBorder="1" applyAlignment="1" applyProtection="1">
      <alignment horizontal="center" vertical="center" wrapText="1"/>
    </xf>
    <xf numFmtId="49" fontId="2" fillId="0" borderId="0" xfId="2" applyNumberFormat="1" applyFont="1" applyFill="1" applyBorder="1" applyAlignment="1" applyProtection="1">
      <alignment horizontal="center" vertical="center" wrapText="1"/>
    </xf>
    <xf numFmtId="0" fontId="2" fillId="0" borderId="8" xfId="4" applyFont="1" applyFill="1" applyBorder="1" applyAlignment="1" applyProtection="1">
      <alignment horizontal="left" vertical="center" wrapText="1"/>
    </xf>
    <xf numFmtId="4" fontId="2" fillId="0" borderId="3" xfId="6" applyFont="1" applyFill="1" applyBorder="1" applyAlignment="1" applyProtection="1">
      <alignment horizontal="center" vertical="center" wrapText="1"/>
    </xf>
    <xf numFmtId="0" fontId="28" fillId="0" borderId="0" xfId="4" applyFont="1" applyFill="1" applyAlignment="1" applyProtection="1">
      <alignment horizontal="left" vertical="top" wrapText="1"/>
    </xf>
    <xf numFmtId="49" fontId="2" fillId="0" borderId="21" xfId="4" applyNumberFormat="1" applyFont="1" applyFill="1" applyBorder="1" applyAlignment="1" applyProtection="1">
      <alignment horizontal="center" vertical="center" wrapText="1"/>
    </xf>
    <xf numFmtId="49" fontId="2" fillId="0" borderId="22" xfId="4" applyNumberFormat="1" applyFont="1" applyFill="1" applyBorder="1" applyAlignment="1" applyProtection="1">
      <alignment horizontal="center" vertical="center" wrapText="1"/>
    </xf>
    <xf numFmtId="0" fontId="2" fillId="0" borderId="16" xfId="4" applyFont="1" applyFill="1" applyBorder="1" applyAlignment="1" applyProtection="1">
      <alignment horizontal="center" vertical="center" wrapText="1"/>
    </xf>
    <xf numFmtId="0" fontId="2" fillId="0" borderId="18" xfId="4" applyFont="1" applyFill="1" applyBorder="1" applyAlignment="1" applyProtection="1">
      <alignment horizontal="center" vertical="center" wrapText="1"/>
    </xf>
    <xf numFmtId="49" fontId="2" fillId="0" borderId="3" xfId="4" applyNumberFormat="1" applyFont="1" applyFill="1" applyBorder="1" applyAlignment="1" applyProtection="1">
      <alignment horizontal="center" vertical="center" wrapText="1"/>
    </xf>
    <xf numFmtId="0" fontId="2" fillId="0" borderId="3" xfId="4" applyFont="1" applyFill="1" applyBorder="1" applyAlignment="1" applyProtection="1">
      <alignment horizontal="left" vertical="center" wrapText="1" indent="2"/>
    </xf>
    <xf numFmtId="0" fontId="17" fillId="0" borderId="5" xfId="11" applyFont="1" applyBorder="1" applyAlignment="1">
      <alignment horizontal="left" vertical="center" wrapText="1" indent="1"/>
    </xf>
    <xf numFmtId="0" fontId="17" fillId="0" borderId="3" xfId="11" applyFont="1" applyBorder="1" applyAlignment="1">
      <alignment horizontal="left" vertical="center" wrapText="1" indent="1"/>
    </xf>
    <xf numFmtId="0" fontId="17" fillId="0" borderId="6" xfId="11" applyFont="1" applyBorder="1" applyAlignment="1">
      <alignment horizontal="left" vertical="center" wrapText="1" indent="1"/>
    </xf>
    <xf numFmtId="0" fontId="2" fillId="0" borderId="3" xfId="9" applyFont="1" applyFill="1" applyBorder="1" applyAlignment="1" applyProtection="1">
      <alignment horizontal="center" vertical="center" wrapText="1"/>
    </xf>
    <xf numFmtId="0" fontId="2" fillId="0" borderId="5" xfId="4" applyFont="1" applyFill="1" applyBorder="1" applyAlignment="1" applyProtection="1">
      <alignment horizontal="left" vertical="center" wrapText="1" indent="1"/>
    </xf>
    <xf numFmtId="0" fontId="2" fillId="0" borderId="3" xfId="4" applyFont="1" applyFill="1" applyBorder="1" applyAlignment="1" applyProtection="1">
      <alignment horizontal="left" vertical="center" wrapText="1" indent="1"/>
    </xf>
    <xf numFmtId="0" fontId="2" fillId="0" borderId="6" xfId="4" applyFont="1" applyFill="1" applyBorder="1" applyAlignment="1" applyProtection="1">
      <alignment horizontal="left" vertical="center" wrapText="1" indent="1"/>
    </xf>
    <xf numFmtId="0" fontId="2" fillId="0" borderId="16" xfId="9" applyFont="1" applyFill="1" applyBorder="1" applyAlignment="1" applyProtection="1">
      <alignment horizontal="center" vertical="center" wrapText="1"/>
    </xf>
    <xf numFmtId="0" fontId="2" fillId="0" borderId="17" xfId="9" applyFont="1" applyFill="1" applyBorder="1" applyAlignment="1" applyProtection="1">
      <alignment horizontal="center" vertical="center" wrapText="1"/>
    </xf>
    <xf numFmtId="0" fontId="2" fillId="0" borderId="18" xfId="9" applyFont="1" applyFill="1" applyBorder="1" applyAlignment="1" applyProtection="1">
      <alignment horizontal="center" vertical="center" wrapText="1"/>
    </xf>
    <xf numFmtId="0" fontId="36" fillId="0" borderId="0" xfId="14" applyNumberFormat="1" applyFont="1" applyFill="1" applyBorder="1" applyAlignment="1" applyProtection="1">
      <alignment horizontal="left" vertical="top" wrapText="1" indent="1"/>
    </xf>
    <xf numFmtId="0" fontId="2" fillId="0" borderId="0" xfId="4" applyFont="1" applyFill="1" applyAlignment="1" applyProtection="1">
      <alignment horizontal="left" vertical="center" wrapText="1" indent="1"/>
    </xf>
    <xf numFmtId="0" fontId="17" fillId="0" borderId="5" xfId="11" applyFont="1" applyFill="1" applyBorder="1" applyAlignment="1" applyProtection="1">
      <alignment horizontal="left" vertical="center" wrapText="1" indent="1"/>
    </xf>
    <xf numFmtId="0" fontId="17" fillId="0" borderId="3" xfId="11" applyFont="1" applyFill="1" applyBorder="1" applyAlignment="1" applyProtection="1">
      <alignment horizontal="left" vertical="center" wrapText="1" indent="1"/>
    </xf>
    <xf numFmtId="0" fontId="17" fillId="0" borderId="6" xfId="11" applyFont="1" applyFill="1" applyBorder="1" applyAlignment="1" applyProtection="1">
      <alignment horizontal="left" vertical="center" wrapText="1" indent="1"/>
    </xf>
    <xf numFmtId="0" fontId="2" fillId="0" borderId="6" xfId="4" applyFont="1" applyFill="1" applyBorder="1" applyAlignment="1" applyProtection="1">
      <alignment horizontal="left" vertical="center" wrapText="1"/>
    </xf>
    <xf numFmtId="0" fontId="2" fillId="0" borderId="10" xfId="4" applyFont="1" applyFill="1" applyBorder="1" applyAlignment="1" applyProtection="1">
      <alignment horizontal="left" vertical="center" wrapText="1"/>
    </xf>
    <xf numFmtId="0" fontId="2" fillId="0" borderId="5" xfId="4" applyFont="1" applyFill="1" applyBorder="1" applyAlignment="1" applyProtection="1">
      <alignment horizontal="left" vertical="center" wrapText="1"/>
    </xf>
  </cellXfs>
  <cellStyles count="16">
    <cellStyle name="Гиперссылка" xfId="13" builtinId="8"/>
    <cellStyle name="Заголовок" xfId="5"/>
    <cellStyle name="ЗаголовокСтолбца" xfId="9"/>
    <cellStyle name="Значение" xfId="6"/>
    <cellStyle name="Обычный" xfId="0" builtinId="0"/>
    <cellStyle name="Обычный 12" xfId="14"/>
    <cellStyle name="Обычный 3" xfId="8"/>
    <cellStyle name="Обычный 3 2" xfId="10"/>
    <cellStyle name="Обычный 4" xfId="12"/>
    <cellStyle name="Обычный_Forma_5_Книга2" xfId="15"/>
    <cellStyle name="Обычный_razrabotka_sablonov_po_WKU" xfId="7"/>
    <cellStyle name="Обычный_SIMPLE_1_massive2" xfId="1"/>
    <cellStyle name="Обычный_ЖКУ_проект3" xfId="2"/>
    <cellStyle name="Обычный_Макет_налог на прибыль v 0.6" xfId="3"/>
    <cellStyle name="Обычный_Мониторинг инвестиций" xfId="4"/>
    <cellStyle name="Обычный_Шаблон по источникам для Модуля Реестр (2)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45</xdr:row>
      <xdr:rowOff>47625</xdr:rowOff>
    </xdr:from>
    <xdr:to>
      <xdr:col>3</xdr:col>
      <xdr:colOff>1</xdr:colOff>
      <xdr:row>45</xdr:row>
      <xdr:rowOff>333375</xdr:rowOff>
    </xdr:to>
    <xdr:sp macro="[1]!modList00.FillTemplate" textlink="">
      <xdr:nvSpPr>
        <xdr:cNvPr id="2" name="cmdFillTemp" hidden="1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2834641" y="7957185"/>
          <a:ext cx="3093720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2</xdr:col>
      <xdr:colOff>1</xdr:colOff>
      <xdr:row>21</xdr:row>
      <xdr:rowOff>47625</xdr:rowOff>
    </xdr:from>
    <xdr:to>
      <xdr:col>3</xdr:col>
      <xdr:colOff>1</xdr:colOff>
      <xdr:row>21</xdr:row>
      <xdr:rowOff>333375</xdr:rowOff>
    </xdr:to>
    <xdr:sp macro="[1]!modList00.cmdOrganizationChoice_Click_Handler" textlink="">
      <xdr:nvSpPr>
        <xdr:cNvPr id="3" name="cmdOrgChoice" hidden="1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2834641" y="3019425"/>
          <a:ext cx="3093720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180975</xdr:rowOff>
    </xdr:to>
    <xdr:pic macro="[1]!modInfo.MainSheetHelp">
      <xdr:nvPicPr>
        <xdr:cNvPr id="2" name="ExcludeHelp_1" descr="Справка по листу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7442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180975</xdr:rowOff>
    </xdr:to>
    <xdr:pic macro="[1]!modInfo.MainSheetHelp">
      <xdr:nvPicPr>
        <xdr:cNvPr id="3" name="ExcludeHelp_2" descr="Справка по листу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5740" y="107442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180975</xdr:rowOff>
    </xdr:to>
    <xdr:pic macro="[1]!modInfo.MainSheetHelp">
      <xdr:nvPicPr>
        <xdr:cNvPr id="4" name="ExcludeHelp_2" descr="Справка по листу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7080" y="107442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1]!modInfo.FREEZE_PANES_STATIC">
      <xdr:nvPicPr>
        <xdr:cNvPr id="5" name="FREEZE_PANES_A11" descr="update_org.png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050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1]!modThisWorkbook.Freeze_Panes">
      <xdr:nvPicPr>
        <xdr:cNvPr id="6" name="UNFREEZE_PANES" descr="update_org.png" hidden="1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1]!modInfo.FREEZE_PANES_STATIC">
      <xdr:nvPicPr>
        <xdr:cNvPr id="7" name="UNFREEZE_PANES_A11" descr="update_org.png" hidden="1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12</xdr:col>
      <xdr:colOff>2343</xdr:colOff>
      <xdr:row>7</xdr:row>
      <xdr:rowOff>3077</xdr:rowOff>
    </xdr:to>
    <xdr:grpSp>
      <xdr:nvGrpSpPr>
        <xdr:cNvPr id="8" name="Группа 7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GrpSpPr/>
      </xdr:nvGrpSpPr>
      <xdr:grpSpPr>
        <a:xfrm>
          <a:off x="518160" y="923926"/>
          <a:ext cx="9649263" cy="542191"/>
          <a:chOff x="304799" y="752476"/>
          <a:chExt cx="10685583" cy="446941"/>
        </a:xfrm>
      </xdr:grpSpPr>
      <xdr:pic>
        <xdr:nvPicPr>
          <xdr:cNvPr id="9" name="Рисунок 1">
            <a:extLst>
              <a:ext uri="{FF2B5EF4-FFF2-40B4-BE49-F238E27FC236}">
                <a16:creationId xmlns="" xmlns:a16="http://schemas.microsoft.com/office/drawing/2014/main" id="{00000000-0008-0000-06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Прямоугольник 9">
            <a:extLst>
              <a:ext uri="{FF2B5EF4-FFF2-40B4-BE49-F238E27FC236}">
                <a16:creationId xmlns=""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водоотведения,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247650</xdr:rowOff>
    </xdr:to>
    <xdr:pic macro="[1]!modInfo.FREEZE_PANES_STATIC">
      <xdr:nvPicPr>
        <xdr:cNvPr id="2" name="FREEZE_PANES_G16" descr="update_org.png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247650</xdr:rowOff>
    </xdr:to>
    <xdr:pic macro="[1]!modInfo.FREEZE_PANES_STATIC">
      <xdr:nvPicPr>
        <xdr:cNvPr id="3" name="UNFREEZE_PANES_G16" descr="update_org.png" hidden="1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247650</xdr:rowOff>
    </xdr:to>
    <xdr:pic macro="[1]!modInfo.FREEZE_PANES_STATIC">
      <xdr:nvPicPr>
        <xdr:cNvPr id="2" name="FREEZE_PANES_G11" descr="update_org.png">
          <a:extLst>
            <a:ext uri="{FF2B5EF4-FFF2-40B4-BE49-F238E27FC236}">
              <a16:creationId xmlns=""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247650</xdr:rowOff>
    </xdr:to>
    <xdr:pic macro="[1]!modInfo.FREEZE_PANES_STATIC">
      <xdr:nvPicPr>
        <xdr:cNvPr id="3" name="UNFREEZE_PANES_G11" descr="update_org.png" hidden="1">
          <a:extLst>
            <a:ext uri="{FF2B5EF4-FFF2-40B4-BE49-F238E27FC236}">
              <a16:creationId xmlns=""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182880</xdr:rowOff>
    </xdr:to>
    <xdr:grpSp>
      <xdr:nvGrpSpPr>
        <xdr:cNvPr id="2" name="shCalendar" hidden="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GrpSpPr>
          <a:grpSpLocks/>
        </xdr:cNvGrpSpPr>
      </xdr:nvGrpSpPr>
      <xdr:grpSpPr bwMode="auto">
        <a:xfrm>
          <a:off x="6819900" y="5372100"/>
          <a:ext cx="190500" cy="18288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="" xmlns:a16="http://schemas.microsoft.com/office/drawing/2014/main" id="{00000000-0008-0000-0F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="" xmlns:a16="http://schemas.microsoft.com/office/drawing/2014/main" id="{00000000-0008-0000-0F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1</xdr:row>
      <xdr:rowOff>38100</xdr:rowOff>
    </xdr:to>
    <xdr:pic macro="[1]!modInfo.FREEZE_PANES_STATIC">
      <xdr:nvPicPr>
        <xdr:cNvPr id="5" name="FREEZE_PANES_I11" descr="update_org.png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100"/>
          <a:ext cx="2286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0</xdr:colOff>
      <xdr:row>1</xdr:row>
      <xdr:rowOff>38100</xdr:rowOff>
    </xdr:to>
    <xdr:pic macro="[1]!modInfo.FREEZE_PANES_STATIC">
      <xdr:nvPicPr>
        <xdr:cNvPr id="6" name="UNFREEZE_PANES_I11" descr="update_org.png" hidden="1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100"/>
          <a:ext cx="2286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5;&#1092;&#1086;&#1088;&#1084;&#1072;&#1094;&#1080;&#1103;%20&#1086;%20&#1087;&#1086;&#1082;&#1072;&#1079;&#1072;&#1090;&#1077;&#1083;&#1103;&#1093;%20&#1092;&#1080;&#1085;&#1072;&#1085;&#1089;&#1086;&#1074;&#1086;-&#1093;&#1086;&#1079;&#1103;&#1081;&#1089;&#1090;&#1074;&#1077;&#1085;&#1085;&#1086;&#1081;%20&#1076;&#1077;&#1103;&#1090;&#1077;&#1083;&#1100;&#1085;&#1086;&#1089;&#1090;&#1080;,%20&#1086;&#1073;%20&#1086;&#1089;&#1085;&#1086;&#1074;&#1085;&#1099;&#1093;%20&#1087;&#1086;&#1090;&#1088;&#1077;&#1073;&#1080;&#1090;&#1077;&#1083;&#1100;&#1089;&#1082;&#1080;&#1093;%20&#1093;&#1072;&#1088;&#1072;&#1082;&#1090;&#1077;&#1088;&#1080;&#1089;&#1090;&#1080;&#1082;&#1072;&#1093;,%20&#1086;&#1073;%20&#1080;&#1085;&#1074;&#1077;&#1089;&#1090;&#1080;&#1094;&#1080;&#1086;&#1085;&#1085;&#1099;&#1093;%20&#1087;&#1088;&#1086;&#1075;&#1088;&#1072;&#1084;&#1084;&#1072;&#1093;%20&#1074;%20&#1089;&#1092;&#1077;&#1088;&#1077;%20&#1074;&#1086;&#1076;&#1086;&#1086;&#1090;&#1074;&#1077;&#1076;&#1077;&#1085;&#1080;&#1103;%20&#1079;&#1072;%202019&#1075;&#1086;&#1076;.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Лог обновления"/>
      <sheetName val="Титульный"/>
      <sheetName val="Территории"/>
      <sheetName val="Форма 3.5.1"/>
      <sheetName val="Форма 1.0.1 | Форма 3.5.2"/>
      <sheetName val="Форма 3.5.2"/>
      <sheetName val="Форма 3.6"/>
      <sheetName val="Форма 3.7"/>
      <sheetName val="Форма 1.0.2"/>
      <sheetName val="Сведения об изменении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Информация о показателях финанс"/>
    </sheetNames>
    <definedNames>
      <definedName name="modfrmDateChoose.CalendarShow"/>
      <definedName name="modInfo.FREEZE_PANES_STATIC"/>
      <definedName name="modInfo.MainSheetHelp"/>
      <definedName name="modList00.cmdOrganizationChoice_Click_Handler"/>
      <definedName name="modList00.FillTemplate"/>
      <definedName name="modThisWorkbook.Freeze_Panes"/>
    </definedNames>
    <sheetDataSet>
      <sheetData sheetId="0"/>
      <sheetData sheetId="1"/>
      <sheetData sheetId="2"/>
      <sheetData sheetId="3"/>
      <sheetData sheetId="4">
        <row r="32">
          <cell r="F32" t="str">
            <v>да</v>
          </cell>
        </row>
        <row r="33">
          <cell r="F33" t="str">
            <v>18.03.2020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C2">
            <v>2017</v>
          </cell>
          <cell r="M2" t="str">
            <v>первичное раскрытие информации</v>
          </cell>
          <cell r="O2" t="str">
            <v>кредиты банков</v>
          </cell>
        </row>
        <row r="3">
          <cell r="C3">
            <v>2018</v>
          </cell>
          <cell r="M3" t="str">
            <v>изменения в раскрытой ранее информации</v>
          </cell>
          <cell r="O3" t="str">
            <v>кредиты иностранных банков</v>
          </cell>
        </row>
        <row r="4">
          <cell r="C4">
            <v>2019</v>
          </cell>
          <cell r="O4" t="str">
            <v>заемные средства др. организаций</v>
          </cell>
        </row>
        <row r="5">
          <cell r="C5">
            <v>2020</v>
          </cell>
          <cell r="O5" t="str">
            <v>федеральный бюджет</v>
          </cell>
        </row>
        <row r="6">
          <cell r="O6" t="str">
            <v>бюджет субъекта Российской Федерации</v>
          </cell>
        </row>
        <row r="7">
          <cell r="O7" t="str">
            <v>бюджет муниципального образования</v>
          </cell>
        </row>
        <row r="8">
          <cell r="O8" t="str">
            <v>средства внебюджетных фондов</v>
          </cell>
        </row>
        <row r="9">
          <cell r="O9" t="str">
            <v>прибыль, направленная на инвестиции</v>
          </cell>
        </row>
        <row r="10">
          <cell r="O10" t="str">
            <v>амортизация</v>
          </cell>
        </row>
        <row r="11">
          <cell r="O11" t="str">
            <v>инвестиционная надбавка к тарифу</v>
          </cell>
        </row>
        <row r="12">
          <cell r="O12" t="str">
            <v>плата за подключение (технологическое присоединение)</v>
          </cell>
        </row>
        <row r="13">
          <cell r="O13" t="str">
            <v>прочие средства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28" workbookViewId="0">
      <selection activeCell="B35" sqref="B35"/>
    </sheetView>
  </sheetViews>
  <sheetFormatPr defaultRowHeight="14.4" x14ac:dyDescent="0.3"/>
  <cols>
    <col min="1" max="1" width="4.77734375" customWidth="1"/>
    <col min="2" max="2" width="44.77734375" customWidth="1"/>
    <col min="3" max="3" width="62.88671875" customWidth="1"/>
  </cols>
  <sheetData>
    <row r="1" spans="1:3" x14ac:dyDescent="0.3">
      <c r="A1" s="1"/>
      <c r="B1" s="1"/>
      <c r="C1" s="2" t="e">
        <f>version</f>
        <v>#REF!</v>
      </c>
    </row>
    <row r="2" spans="1:3" ht="40.200000000000003" customHeight="1" x14ac:dyDescent="0.3">
      <c r="A2" s="1"/>
      <c r="B2" s="206" t="s">
        <v>0</v>
      </c>
      <c r="C2" s="206"/>
    </row>
    <row r="3" spans="1:3" x14ac:dyDescent="0.3">
      <c r="A3" s="1"/>
      <c r="B3" s="3"/>
      <c r="C3" s="4"/>
    </row>
    <row r="4" spans="1:3" x14ac:dyDescent="0.3">
      <c r="A4" s="1"/>
      <c r="B4" s="3" t="s">
        <v>1</v>
      </c>
      <c r="C4" s="5" t="s">
        <v>2</v>
      </c>
    </row>
    <row r="5" spans="1:3" x14ac:dyDescent="0.3">
      <c r="A5" s="6"/>
      <c r="B5" s="3"/>
      <c r="C5" s="7"/>
    </row>
    <row r="6" spans="1:3" ht="16.8" customHeight="1" x14ac:dyDescent="0.3">
      <c r="A6" s="1"/>
      <c r="B6" s="8" t="s">
        <v>3</v>
      </c>
      <c r="C6" s="9" t="s">
        <v>4</v>
      </c>
    </row>
    <row r="7" spans="1:3" x14ac:dyDescent="0.3">
      <c r="A7" s="6"/>
      <c r="B7" s="3"/>
      <c r="C7" s="7"/>
    </row>
    <row r="8" spans="1:3" ht="40.200000000000003" customHeight="1" x14ac:dyDescent="0.3">
      <c r="A8" s="1"/>
      <c r="B8" s="3" t="s">
        <v>5</v>
      </c>
      <c r="C8" s="10" t="s">
        <v>6</v>
      </c>
    </row>
    <row r="9" spans="1:3" x14ac:dyDescent="0.3">
      <c r="A9" s="6"/>
      <c r="B9" s="3"/>
      <c r="C9" s="7"/>
    </row>
    <row r="10" spans="1:3" ht="26.4" customHeight="1" x14ac:dyDescent="0.3">
      <c r="A10" s="6"/>
      <c r="B10" s="11" t="s">
        <v>7</v>
      </c>
      <c r="C10" s="12" t="s">
        <v>8</v>
      </c>
    </row>
    <row r="11" spans="1:3" ht="29.4" customHeight="1" x14ac:dyDescent="0.3">
      <c r="A11" s="6"/>
      <c r="B11" s="11" t="s">
        <v>9</v>
      </c>
      <c r="C11" s="13" t="s">
        <v>10</v>
      </c>
    </row>
    <row r="12" spans="1:3" x14ac:dyDescent="0.3">
      <c r="A12" s="6"/>
      <c r="B12" s="3"/>
      <c r="C12" s="7"/>
    </row>
    <row r="13" spans="1:3" ht="17.399999999999999" customHeight="1" x14ac:dyDescent="0.3">
      <c r="A13" s="6"/>
      <c r="B13" s="8" t="s">
        <v>11</v>
      </c>
      <c r="C13" s="14"/>
    </row>
    <row r="14" spans="1:3" ht="19.8" customHeight="1" x14ac:dyDescent="0.3">
      <c r="A14" s="6"/>
      <c r="B14" s="8" t="s">
        <v>12</v>
      </c>
      <c r="C14" s="15"/>
    </row>
    <row r="15" spans="1:3" x14ac:dyDescent="0.3">
      <c r="A15" s="6"/>
      <c r="B15" s="3"/>
      <c r="C15" s="7"/>
    </row>
    <row r="16" spans="1:3" x14ac:dyDescent="0.3">
      <c r="A16" s="16"/>
      <c r="B16" s="17"/>
      <c r="C16" s="18"/>
    </row>
    <row r="17" spans="1:3" ht="24.6" customHeight="1" x14ac:dyDescent="0.3">
      <c r="A17" s="6"/>
      <c r="B17" s="3" t="s">
        <v>13</v>
      </c>
      <c r="C17" s="19">
        <v>2019</v>
      </c>
    </row>
    <row r="18" spans="1:3" x14ac:dyDescent="0.3">
      <c r="A18" s="16"/>
      <c r="B18" s="17"/>
      <c r="C18" s="20"/>
    </row>
    <row r="19" spans="1:3" x14ac:dyDescent="0.3">
      <c r="A19" s="6"/>
      <c r="B19" s="3"/>
      <c r="C19" s="7"/>
    </row>
    <row r="20" spans="1:3" ht="55.2" customHeight="1" x14ac:dyDescent="0.3">
      <c r="A20" s="1"/>
      <c r="B20" s="11" t="s">
        <v>14</v>
      </c>
      <c r="C20" s="10" t="s">
        <v>6</v>
      </c>
    </row>
    <row r="21" spans="1:3" x14ac:dyDescent="0.3">
      <c r="A21" s="1"/>
      <c r="B21" s="3"/>
      <c r="C21" s="3"/>
    </row>
    <row r="22" spans="1:3" x14ac:dyDescent="0.3">
      <c r="A22" s="6"/>
      <c r="B22" s="21"/>
      <c r="C22" s="7"/>
    </row>
    <row r="23" spans="1:3" ht="29.4" customHeight="1" x14ac:dyDescent="0.3">
      <c r="A23" s="6"/>
      <c r="B23" s="22" t="s">
        <v>15</v>
      </c>
      <c r="C23" s="23" t="s">
        <v>16</v>
      </c>
    </row>
    <row r="24" spans="1:3" ht="23.4" customHeight="1" x14ac:dyDescent="0.3">
      <c r="A24" s="6"/>
      <c r="B24" s="22" t="s">
        <v>17</v>
      </c>
      <c r="C24" s="24"/>
    </row>
    <row r="25" spans="1:3" x14ac:dyDescent="0.3">
      <c r="A25" s="6"/>
      <c r="B25" s="21" t="s">
        <v>18</v>
      </c>
      <c r="C25" s="23" t="s">
        <v>19</v>
      </c>
    </row>
    <row r="26" spans="1:3" x14ac:dyDescent="0.3">
      <c r="A26" s="6"/>
      <c r="B26" s="21" t="s">
        <v>20</v>
      </c>
      <c r="C26" s="23" t="s">
        <v>21</v>
      </c>
    </row>
    <row r="27" spans="1:3" ht="24" customHeight="1" x14ac:dyDescent="0.3">
      <c r="A27" s="6"/>
      <c r="B27" s="21" t="s">
        <v>22</v>
      </c>
      <c r="C27" s="24"/>
    </row>
    <row r="28" spans="1:3" x14ac:dyDescent="0.3">
      <c r="A28" s="6"/>
      <c r="B28" s="3"/>
      <c r="C28" s="7"/>
    </row>
    <row r="29" spans="1:3" ht="35.4" customHeight="1" x14ac:dyDescent="0.3">
      <c r="A29" s="6"/>
      <c r="B29" s="3" t="s">
        <v>23</v>
      </c>
      <c r="C29" s="10" t="s">
        <v>24</v>
      </c>
    </row>
    <row r="30" spans="1:3" ht="41.4" customHeight="1" x14ac:dyDescent="0.3">
      <c r="A30" s="6"/>
      <c r="B30" s="3" t="s">
        <v>25</v>
      </c>
      <c r="C30" s="25" t="s">
        <v>26</v>
      </c>
    </row>
    <row r="31" spans="1:3" x14ac:dyDescent="0.3">
      <c r="A31" s="6"/>
      <c r="B31" s="3"/>
      <c r="C31" s="7"/>
    </row>
    <row r="32" spans="1:3" ht="33" customHeight="1" x14ac:dyDescent="0.3">
      <c r="A32" s="6"/>
      <c r="B32" s="3" t="s">
        <v>27</v>
      </c>
      <c r="C32" s="10" t="s">
        <v>6</v>
      </c>
    </row>
    <row r="33" spans="1:3" x14ac:dyDescent="0.3">
      <c r="A33" s="6"/>
      <c r="B33" s="3"/>
      <c r="C33" s="7"/>
    </row>
    <row r="34" spans="1:3" ht="29.4" customHeight="1" x14ac:dyDescent="0.3">
      <c r="A34" s="6"/>
      <c r="B34" s="3" t="s">
        <v>28</v>
      </c>
      <c r="C34" s="10" t="s">
        <v>24</v>
      </c>
    </row>
    <row r="35" spans="1:3" ht="35.4" customHeight="1" x14ac:dyDescent="0.3">
      <c r="A35" s="6"/>
      <c r="B35" s="3" t="s">
        <v>29</v>
      </c>
      <c r="C35" s="10" t="s">
        <v>6</v>
      </c>
    </row>
    <row r="36" spans="1:3" x14ac:dyDescent="0.3">
      <c r="A36" s="6"/>
      <c r="B36" s="3"/>
      <c r="C36" s="7"/>
    </row>
    <row r="37" spans="1:3" ht="27.6" customHeight="1" x14ac:dyDescent="0.3">
      <c r="A37" s="26"/>
      <c r="B37" s="27" t="s">
        <v>30</v>
      </c>
      <c r="C37" s="28" t="s">
        <v>31</v>
      </c>
    </row>
    <row r="38" spans="1:3" ht="27.6" customHeight="1" x14ac:dyDescent="0.3">
      <c r="A38" s="26"/>
      <c r="B38" s="27" t="s">
        <v>32</v>
      </c>
      <c r="C38" s="28" t="s">
        <v>33</v>
      </c>
    </row>
    <row r="39" spans="1:3" x14ac:dyDescent="0.3">
      <c r="A39" s="26"/>
      <c r="B39" s="27"/>
      <c r="C39" s="27"/>
    </row>
    <row r="40" spans="1:3" ht="21.6" customHeight="1" x14ac:dyDescent="0.3">
      <c r="A40" s="29"/>
      <c r="B40" s="30"/>
      <c r="C40" s="31" t="s">
        <v>34</v>
      </c>
    </row>
    <row r="41" spans="1:3" ht="24.6" customHeight="1" x14ac:dyDescent="0.3">
      <c r="A41" s="29"/>
      <c r="B41" s="27" t="s">
        <v>35</v>
      </c>
      <c r="C41" s="28" t="s">
        <v>36</v>
      </c>
    </row>
    <row r="42" spans="1:3" ht="16.2" customHeight="1" x14ac:dyDescent="0.3">
      <c r="A42" s="29"/>
      <c r="B42" s="27" t="s">
        <v>37</v>
      </c>
      <c r="C42" s="28" t="s">
        <v>38</v>
      </c>
    </row>
    <row r="43" spans="1:3" ht="30" customHeight="1" x14ac:dyDescent="0.3">
      <c r="A43" s="29"/>
      <c r="B43" s="27" t="s">
        <v>39</v>
      </c>
      <c r="C43" s="28" t="s">
        <v>40</v>
      </c>
    </row>
    <row r="44" spans="1:3" ht="18" customHeight="1" x14ac:dyDescent="0.3">
      <c r="A44" s="29"/>
      <c r="B44" s="27" t="s">
        <v>41</v>
      </c>
      <c r="C44" s="28" t="s">
        <v>42</v>
      </c>
    </row>
    <row r="45" spans="1:3" x14ac:dyDescent="0.3">
      <c r="A45" s="29"/>
      <c r="B45" s="27"/>
      <c r="C45" s="26"/>
    </row>
    <row r="46" spans="1:3" x14ac:dyDescent="0.3">
      <c r="A46" s="29"/>
      <c r="B46" s="27"/>
      <c r="C46" s="26"/>
    </row>
  </sheetData>
  <mergeCells count="1">
    <mergeCell ref="B2:C2"/>
  </mergeCells>
  <dataValidations count="6">
    <dataValidation type="list" allowBlank="1" showInputMessage="1" showErrorMessage="1" sqref="C17">
      <formula1>year_list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1"/>
    <dataValidation type="whole" allowBlank="1" showInputMessage="1" showErrorMessage="1" errorTitle="Ошибка" error="Допускается ввод чисел от 2 до 99!" prompt="Введите число от 2 до 99" sqref="C14">
      <formula1>2</formula1>
      <formula2>99</formula2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C13"/>
    <dataValidation type="list" allowBlank="1" showInputMessage="1" showErrorMessage="1" errorTitle="Ошибка" error="Выберите значение из списка" prompt="Выберите значение из списка" sqref="C10">
      <formula1>data_type</formula1>
    </dataValidation>
    <dataValidation type="textLength" operator="lessThanOrEqual" allowBlank="1" showInputMessage="1" showErrorMessage="1" errorTitle="Ошибка" error="Допускается ввод не более 900 символов!" sqref="C24 C41:C44 C37:C38">
      <formula1>900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J18" sqref="J18"/>
    </sheetView>
  </sheetViews>
  <sheetFormatPr defaultRowHeight="14.4" x14ac:dyDescent="0.3"/>
  <cols>
    <col min="1" max="1" width="1.109375" customWidth="1"/>
    <col min="2" max="2" width="3.5546875" customWidth="1"/>
    <col min="3" max="3" width="2.88671875" customWidth="1"/>
    <col min="4" max="4" width="11.77734375" customWidth="1"/>
    <col min="5" max="5" width="35.77734375" customWidth="1"/>
    <col min="8" max="8" width="22.6640625" customWidth="1"/>
    <col min="11" max="11" width="17.33203125" customWidth="1"/>
    <col min="12" max="12" width="17.5546875" customWidth="1"/>
  </cols>
  <sheetData>
    <row r="1" spans="1:19" ht="7.8" customHeight="1" x14ac:dyDescent="0.3">
      <c r="A1" s="32"/>
      <c r="B1" s="32"/>
      <c r="C1" s="33"/>
      <c r="D1" s="32"/>
      <c r="E1" s="32"/>
      <c r="F1" s="32"/>
      <c r="G1" s="32"/>
      <c r="H1" s="33"/>
      <c r="I1" s="33"/>
      <c r="J1" s="33"/>
      <c r="K1" s="33" t="s">
        <v>43</v>
      </c>
      <c r="L1" s="34" t="s">
        <v>44</v>
      </c>
      <c r="M1" s="35" t="s">
        <v>45</v>
      </c>
      <c r="N1" s="35"/>
      <c r="O1" s="35"/>
      <c r="P1" s="35"/>
      <c r="Q1" s="36"/>
      <c r="R1" s="35"/>
      <c r="S1" s="35"/>
    </row>
    <row r="2" spans="1:19" ht="5.4" customHeight="1" x14ac:dyDescent="0.3">
      <c r="A2" s="37"/>
      <c r="B2" s="37"/>
      <c r="C2" s="38"/>
      <c r="D2" s="37"/>
      <c r="E2" s="37"/>
      <c r="F2" s="37"/>
      <c r="G2" s="37"/>
      <c r="H2" s="37"/>
      <c r="I2" s="37"/>
      <c r="J2" s="37"/>
      <c r="K2" s="37"/>
      <c r="L2" s="37"/>
      <c r="M2" s="35"/>
      <c r="N2" s="35"/>
      <c r="O2" s="35"/>
      <c r="P2" s="35"/>
      <c r="Q2" s="36"/>
      <c r="R2" s="35"/>
      <c r="S2" s="39"/>
    </row>
    <row r="3" spans="1:19" ht="1.8" customHeight="1" x14ac:dyDescent="0.3">
      <c r="A3" s="40"/>
      <c r="B3" s="41"/>
      <c r="C3" s="42"/>
      <c r="D3" s="43"/>
      <c r="E3" s="43"/>
      <c r="F3" s="43"/>
      <c r="G3" s="43"/>
      <c r="H3" s="43"/>
      <c r="I3" s="43"/>
      <c r="J3" s="43"/>
      <c r="K3" s="43"/>
      <c r="L3" s="44"/>
      <c r="M3" s="45"/>
      <c r="N3" s="45"/>
      <c r="O3" s="45"/>
      <c r="P3" s="45"/>
      <c r="Q3" s="46"/>
      <c r="R3" s="45"/>
      <c r="S3" s="47"/>
    </row>
    <row r="4" spans="1:19" ht="22.2" x14ac:dyDescent="0.3">
      <c r="A4" s="40"/>
      <c r="B4" s="41"/>
      <c r="C4" s="42"/>
      <c r="D4" s="223" t="s">
        <v>46</v>
      </c>
      <c r="E4" s="224"/>
      <c r="F4" s="224"/>
      <c r="G4" s="224"/>
      <c r="H4" s="225"/>
      <c r="I4" s="48"/>
      <c r="J4" s="49"/>
      <c r="K4" s="49"/>
      <c r="L4" s="49"/>
      <c r="M4" s="45"/>
      <c r="N4" s="45"/>
      <c r="O4" s="45"/>
      <c r="P4" s="45"/>
      <c r="Q4" s="46"/>
      <c r="R4" s="45"/>
      <c r="S4" s="47"/>
    </row>
    <row r="5" spans="1:19" x14ac:dyDescent="0.3">
      <c r="A5" s="40"/>
      <c r="B5" s="41"/>
      <c r="C5" s="42"/>
      <c r="D5" s="43"/>
      <c r="E5" s="43"/>
      <c r="F5" s="43"/>
      <c r="G5" s="43"/>
      <c r="H5" s="50"/>
      <c r="I5" s="50"/>
      <c r="J5" s="50"/>
      <c r="K5" s="50"/>
      <c r="L5" s="51"/>
      <c r="M5" s="45"/>
      <c r="N5" s="45"/>
      <c r="O5" s="45"/>
      <c r="P5" s="45"/>
      <c r="Q5" s="46"/>
      <c r="R5" s="45"/>
      <c r="S5" s="47"/>
    </row>
    <row r="6" spans="1:19" x14ac:dyDescent="0.3">
      <c r="A6" s="52"/>
      <c r="B6" s="52"/>
      <c r="C6" s="42"/>
      <c r="D6" s="226"/>
      <c r="E6" s="226"/>
      <c r="F6" s="227" t="s">
        <v>24</v>
      </c>
      <c r="G6" s="227"/>
      <c r="H6" s="50"/>
      <c r="I6" s="50"/>
      <c r="J6" s="53"/>
      <c r="K6" s="54"/>
      <c r="L6" s="54"/>
      <c r="M6" s="45"/>
      <c r="N6" s="45"/>
      <c r="O6" s="45"/>
      <c r="P6" s="45"/>
      <c r="Q6" s="46"/>
      <c r="R6" s="45"/>
      <c r="S6" s="47"/>
    </row>
    <row r="7" spans="1:19" ht="49.2" customHeight="1" x14ac:dyDescent="0.3">
      <c r="A7" s="40"/>
      <c r="B7" s="41"/>
      <c r="C7" s="55"/>
      <c r="D7" s="41"/>
      <c r="E7" s="228"/>
      <c r="F7" s="228"/>
      <c r="G7" s="228"/>
      <c r="H7" s="228"/>
      <c r="I7" s="228"/>
      <c r="J7" s="228"/>
      <c r="K7" s="228"/>
      <c r="L7" s="228"/>
      <c r="M7" s="45"/>
      <c r="N7" s="45"/>
      <c r="O7" s="45"/>
      <c r="P7" s="45"/>
      <c r="Q7" s="46"/>
      <c r="R7" s="45"/>
      <c r="S7" s="47"/>
    </row>
    <row r="8" spans="1:19" x14ac:dyDescent="0.3">
      <c r="A8" s="40"/>
      <c r="B8" s="41"/>
      <c r="C8" s="42"/>
      <c r="D8" s="213" t="s">
        <v>47</v>
      </c>
      <c r="E8" s="213"/>
      <c r="F8" s="213" t="s">
        <v>48</v>
      </c>
      <c r="G8" s="213"/>
      <c r="H8" s="213"/>
      <c r="I8" s="229" t="s">
        <v>49</v>
      </c>
      <c r="J8" s="229"/>
      <c r="K8" s="229"/>
      <c r="L8" s="229"/>
      <c r="M8" s="45"/>
      <c r="N8" s="45"/>
      <c r="O8" s="45"/>
      <c r="P8" s="45"/>
      <c r="Q8" s="46"/>
      <c r="R8" s="45"/>
      <c r="S8" s="47"/>
    </row>
    <row r="9" spans="1:19" x14ac:dyDescent="0.3">
      <c r="A9" s="40"/>
      <c r="B9" s="41"/>
      <c r="C9" s="42"/>
      <c r="D9" s="56" t="s">
        <v>50</v>
      </c>
      <c r="E9" s="56" t="s">
        <v>51</v>
      </c>
      <c r="F9" s="207" t="s">
        <v>50</v>
      </c>
      <c r="G9" s="208"/>
      <c r="H9" s="57" t="s">
        <v>51</v>
      </c>
      <c r="I9" s="209" t="s">
        <v>50</v>
      </c>
      <c r="J9" s="209"/>
      <c r="K9" s="57" t="s">
        <v>51</v>
      </c>
      <c r="L9" s="57" t="s">
        <v>44</v>
      </c>
      <c r="M9" s="58"/>
      <c r="N9" s="58"/>
      <c r="O9" s="58"/>
      <c r="P9" s="58"/>
      <c r="Q9" s="59"/>
      <c r="R9" s="58"/>
      <c r="S9" s="47"/>
    </row>
    <row r="10" spans="1:19" x14ac:dyDescent="0.3">
      <c r="A10" s="40"/>
      <c r="B10" s="41"/>
      <c r="C10" s="60"/>
      <c r="D10" s="61" t="s">
        <v>52</v>
      </c>
      <c r="E10" s="61" t="s">
        <v>53</v>
      </c>
      <c r="F10" s="210" t="s">
        <v>54</v>
      </c>
      <c r="G10" s="210"/>
      <c r="H10" s="61" t="s">
        <v>55</v>
      </c>
      <c r="I10" s="210" t="s">
        <v>56</v>
      </c>
      <c r="J10" s="210"/>
      <c r="K10" s="61" t="s">
        <v>57</v>
      </c>
      <c r="L10" s="61" t="s">
        <v>58</v>
      </c>
      <c r="M10" s="58"/>
      <c r="N10" s="58"/>
      <c r="O10" s="58"/>
      <c r="P10" s="58"/>
      <c r="Q10" s="59"/>
      <c r="R10" s="58"/>
      <c r="S10" s="62"/>
    </row>
    <row r="11" spans="1:19" x14ac:dyDescent="0.3">
      <c r="A11" s="41"/>
      <c r="B11" s="41"/>
      <c r="C11" s="42"/>
      <c r="D11" s="63">
        <v>0</v>
      </c>
      <c r="E11" s="64"/>
      <c r="F11" s="65" t="s">
        <v>59</v>
      </c>
      <c r="G11" s="65"/>
      <c r="H11" s="66"/>
      <c r="I11" s="67" t="s">
        <v>59</v>
      </c>
      <c r="J11" s="65"/>
      <c r="K11" s="66"/>
      <c r="L11" s="68"/>
      <c r="M11" s="69"/>
      <c r="N11" s="58"/>
      <c r="O11" s="58"/>
      <c r="P11" s="58"/>
      <c r="Q11" s="59"/>
      <c r="R11" s="58"/>
      <c r="S11" s="47"/>
    </row>
    <row r="12" spans="1:19" ht="22.8" x14ac:dyDescent="0.3">
      <c r="A12" s="70"/>
      <c r="B12" s="71" t="s">
        <v>60</v>
      </c>
      <c r="C12" s="211"/>
      <c r="D12" s="213">
        <v>1</v>
      </c>
      <c r="E12" s="214" t="s">
        <v>61</v>
      </c>
      <c r="F12" s="72" t="s">
        <v>59</v>
      </c>
      <c r="G12" s="73">
        <v>0</v>
      </c>
      <c r="H12" s="74"/>
      <c r="I12" s="75" t="s">
        <v>59</v>
      </c>
      <c r="J12" s="76" t="s">
        <v>62</v>
      </c>
      <c r="K12" s="77"/>
      <c r="L12" s="78"/>
      <c r="M12" s="45" t="e">
        <f ca="1">mergeValue(H12)</f>
        <v>#NAME?</v>
      </c>
      <c r="N12" s="32"/>
      <c r="O12" s="32"/>
      <c r="P12" s="45" t="str">
        <f t="array" ref="P12">IF(ISERROR(MATCH(MID(Q12,1,250),MID(note_ter,1,250),0)),"n","y")</f>
        <v>n</v>
      </c>
      <c r="Q12" s="32" t="s">
        <v>61</v>
      </c>
      <c r="R12" s="45" t="str">
        <f>K12&amp;"("&amp;L12&amp;")"</f>
        <v>()</v>
      </c>
      <c r="S12" s="71"/>
    </row>
    <row r="13" spans="1:19" ht="22.8" x14ac:dyDescent="0.3">
      <c r="A13" s="70"/>
      <c r="B13" s="71" t="s">
        <v>60</v>
      </c>
      <c r="C13" s="211"/>
      <c r="D13" s="213"/>
      <c r="E13" s="215"/>
      <c r="F13" s="217" t="s">
        <v>59</v>
      </c>
      <c r="G13" s="213">
        <v>1</v>
      </c>
      <c r="H13" s="220" t="s">
        <v>63</v>
      </c>
      <c r="I13" s="75" t="s">
        <v>59</v>
      </c>
      <c r="J13" s="76" t="s">
        <v>62</v>
      </c>
      <c r="K13" s="77"/>
      <c r="L13" s="78"/>
      <c r="M13" s="45" t="e">
        <f ca="1">mergeValue(H13)</f>
        <v>#NAME?</v>
      </c>
      <c r="N13" s="32"/>
      <c r="O13" s="32"/>
      <c r="P13" s="32"/>
      <c r="Q13" s="32"/>
      <c r="R13" s="45" t="str">
        <f>K13&amp;"("&amp;L13&amp;")"</f>
        <v>()</v>
      </c>
      <c r="S13" s="71"/>
    </row>
    <row r="14" spans="1:19" ht="22.8" x14ac:dyDescent="0.3">
      <c r="A14" s="70"/>
      <c r="B14" s="71" t="s">
        <v>60</v>
      </c>
      <c r="C14" s="211"/>
      <c r="D14" s="213"/>
      <c r="E14" s="215"/>
      <c r="F14" s="218"/>
      <c r="G14" s="213"/>
      <c r="H14" s="221"/>
      <c r="I14" s="79" t="s">
        <v>59</v>
      </c>
      <c r="J14" s="73">
        <v>1</v>
      </c>
      <c r="K14" s="80" t="s">
        <v>63</v>
      </c>
      <c r="L14" s="81" t="s">
        <v>64</v>
      </c>
      <c r="M14" s="45" t="e">
        <f ca="1">mergeValue(H14)</f>
        <v>#NAME?</v>
      </c>
      <c r="N14" s="32"/>
      <c r="O14" s="32"/>
      <c r="P14" s="32"/>
      <c r="Q14" s="32"/>
      <c r="R14" s="45" t="str">
        <f>K14&amp;" ("&amp;L14&amp;")"</f>
        <v>Город Октябрьский (80735000)</v>
      </c>
      <c r="S14" s="71"/>
    </row>
    <row r="15" spans="1:19" x14ac:dyDescent="0.3">
      <c r="A15" s="70"/>
      <c r="B15" s="70"/>
      <c r="C15" s="211"/>
      <c r="D15" s="213"/>
      <c r="E15" s="215"/>
      <c r="F15" s="219"/>
      <c r="G15" s="213"/>
      <c r="H15" s="222"/>
      <c r="I15" s="82" t="s">
        <v>59</v>
      </c>
      <c r="J15" s="82"/>
      <c r="K15" s="77" t="s">
        <v>59</v>
      </c>
      <c r="L15" s="78"/>
      <c r="M15" s="32"/>
      <c r="N15" s="32"/>
      <c r="O15" s="32"/>
      <c r="P15" s="32"/>
      <c r="Q15" s="45"/>
      <c r="R15" s="32"/>
      <c r="S15" s="71"/>
    </row>
    <row r="16" spans="1:19" x14ac:dyDescent="0.3">
      <c r="A16" s="70"/>
      <c r="B16" s="70"/>
      <c r="C16" s="212"/>
      <c r="D16" s="213"/>
      <c r="E16" s="216"/>
      <c r="F16" s="75" t="s">
        <v>59</v>
      </c>
      <c r="G16" s="82" t="s">
        <v>59</v>
      </c>
      <c r="H16" s="77" t="s">
        <v>59</v>
      </c>
      <c r="I16" s="82" t="s">
        <v>59</v>
      </c>
      <c r="J16" s="82"/>
      <c r="K16" s="83"/>
      <c r="L16" s="78"/>
      <c r="M16" s="32"/>
      <c r="N16" s="32"/>
      <c r="O16" s="32"/>
      <c r="P16" s="32"/>
      <c r="Q16" s="45"/>
      <c r="R16" s="32"/>
      <c r="S16" s="71"/>
    </row>
    <row r="17" spans="1:19" x14ac:dyDescent="0.3">
      <c r="A17" s="41"/>
      <c r="B17" s="41"/>
      <c r="C17" s="42"/>
      <c r="D17" s="75"/>
      <c r="E17" s="84" t="s">
        <v>59</v>
      </c>
      <c r="F17" s="85" t="s">
        <v>59</v>
      </c>
      <c r="G17" s="85"/>
      <c r="H17" s="85"/>
      <c r="I17" s="85" t="s">
        <v>59</v>
      </c>
      <c r="J17" s="85"/>
      <c r="K17" s="85"/>
      <c r="L17" s="86"/>
      <c r="M17" s="69"/>
      <c r="N17" s="58"/>
      <c r="O17" s="58"/>
      <c r="P17" s="58"/>
      <c r="Q17" s="59"/>
      <c r="R17" s="58"/>
      <c r="S17" s="47"/>
    </row>
    <row r="18" spans="1:19" x14ac:dyDescent="0.3">
      <c r="A18" s="40"/>
      <c r="B18" s="41"/>
      <c r="C18" s="55"/>
      <c r="D18" s="87"/>
      <c r="E18" s="87"/>
      <c r="F18" s="87"/>
      <c r="G18" s="87"/>
      <c r="H18" s="87"/>
      <c r="I18" s="87"/>
      <c r="J18" s="87"/>
      <c r="K18" s="87"/>
      <c r="L18" s="87"/>
      <c r="M18" s="58"/>
      <c r="N18" s="58"/>
      <c r="O18" s="58"/>
      <c r="P18" s="58"/>
      <c r="Q18" s="59"/>
      <c r="R18" s="58"/>
      <c r="S18" s="47"/>
    </row>
  </sheetData>
  <mergeCells count="17">
    <mergeCell ref="D4:H4"/>
    <mergeCell ref="D6:E6"/>
    <mergeCell ref="F6:G6"/>
    <mergeCell ref="E7:L7"/>
    <mergeCell ref="D8:E8"/>
    <mergeCell ref="F8:H8"/>
    <mergeCell ref="I8:L8"/>
    <mergeCell ref="F9:G9"/>
    <mergeCell ref="I9:J9"/>
    <mergeCell ref="F10:G10"/>
    <mergeCell ref="I10:J10"/>
    <mergeCell ref="C12:C16"/>
    <mergeCell ref="D12:D16"/>
    <mergeCell ref="E12:E16"/>
    <mergeCell ref="F13:F15"/>
    <mergeCell ref="G13:G15"/>
    <mergeCell ref="H13:H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3"/>
  <sheetViews>
    <sheetView topLeftCell="A44" workbookViewId="0">
      <selection activeCell="C30" sqref="C30"/>
    </sheetView>
  </sheetViews>
  <sheetFormatPr defaultRowHeight="14.4" x14ac:dyDescent="0.3"/>
  <cols>
    <col min="1" max="1" width="3.21875" customWidth="1"/>
    <col min="3" max="3" width="52" customWidth="1"/>
    <col min="4" max="4" width="11.6640625" customWidth="1"/>
    <col min="5" max="5" width="39.33203125" customWidth="1"/>
    <col min="6" max="6" width="54.77734375" customWidth="1"/>
  </cols>
  <sheetData>
    <row r="1" spans="1:6" ht="58.8" customHeight="1" x14ac:dyDescent="0.3">
      <c r="A1" s="43"/>
      <c r="B1" s="237" t="s">
        <v>65</v>
      </c>
      <c r="C1" s="238"/>
      <c r="D1" s="239"/>
      <c r="E1" s="88"/>
      <c r="F1" s="89"/>
    </row>
    <row r="2" spans="1:6" x14ac:dyDescent="0.3">
      <c r="A2" s="43"/>
      <c r="B2" s="41"/>
      <c r="C2" s="41"/>
      <c r="D2" s="41"/>
      <c r="E2" s="41"/>
      <c r="F2" s="41"/>
    </row>
    <row r="3" spans="1:6" x14ac:dyDescent="0.3">
      <c r="A3" s="43"/>
      <c r="B3" s="41"/>
      <c r="C3" s="41"/>
      <c r="D3" s="41"/>
      <c r="E3" s="90">
        <v>22</v>
      </c>
      <c r="F3" s="41"/>
    </row>
    <row r="4" spans="1:6" x14ac:dyDescent="0.3">
      <c r="A4" s="43"/>
      <c r="B4" s="213" t="s">
        <v>66</v>
      </c>
      <c r="C4" s="213"/>
      <c r="D4" s="213"/>
      <c r="E4" s="213"/>
      <c r="F4" s="213" t="s">
        <v>67</v>
      </c>
    </row>
    <row r="5" spans="1:6" ht="106.2" customHeight="1" x14ac:dyDescent="0.3">
      <c r="A5" s="43"/>
      <c r="B5" s="213" t="s">
        <v>50</v>
      </c>
      <c r="C5" s="240" t="s">
        <v>68</v>
      </c>
      <c r="D5" s="240" t="s">
        <v>69</v>
      </c>
      <c r="E5" s="91" t="s">
        <v>70</v>
      </c>
      <c r="F5" s="213"/>
    </row>
    <row r="6" spans="1:6" x14ac:dyDescent="0.3">
      <c r="A6" s="43"/>
      <c r="B6" s="213"/>
      <c r="C6" s="240"/>
      <c r="D6" s="240"/>
      <c r="E6" s="92" t="s">
        <v>71</v>
      </c>
      <c r="F6" s="213"/>
    </row>
    <row r="7" spans="1:6" x14ac:dyDescent="0.3">
      <c r="A7" s="43"/>
      <c r="B7" s="93" t="s">
        <v>52</v>
      </c>
      <c r="C7" s="93" t="s">
        <v>53</v>
      </c>
      <c r="D7" s="93" t="s">
        <v>54</v>
      </c>
      <c r="E7" s="94" t="e">
        <f>#REF!</f>
        <v>#REF!</v>
      </c>
      <c r="F7" s="94"/>
    </row>
    <row r="8" spans="1:6" ht="70.8" customHeight="1" x14ac:dyDescent="0.3">
      <c r="A8" s="95"/>
      <c r="B8" s="96" t="s">
        <v>52</v>
      </c>
      <c r="C8" s="97" t="s">
        <v>72</v>
      </c>
      <c r="D8" s="73" t="s">
        <v>73</v>
      </c>
      <c r="E8" s="98" t="str">
        <f>IF(buhg_flag="да",IF(dateBuhg="","Не указана",dateBuhg),"Не осуществлялась")</f>
        <v>18.03.2020</v>
      </c>
      <c r="F8" s="99" t="s">
        <v>74</v>
      </c>
    </row>
    <row r="9" spans="1:6" ht="36.6" customHeight="1" x14ac:dyDescent="0.3">
      <c r="A9" s="95"/>
      <c r="B9" s="96" t="s">
        <v>53</v>
      </c>
      <c r="C9" s="97" t="s">
        <v>75</v>
      </c>
      <c r="D9" s="73" t="s">
        <v>76</v>
      </c>
      <c r="E9" s="100">
        <v>67514</v>
      </c>
      <c r="F9" s="99" t="s">
        <v>77</v>
      </c>
    </row>
    <row r="10" spans="1:6" ht="37.799999999999997" customHeight="1" x14ac:dyDescent="0.3">
      <c r="A10" s="95"/>
      <c r="B10" s="96" t="s">
        <v>54</v>
      </c>
      <c r="C10" s="97" t="s">
        <v>78</v>
      </c>
      <c r="D10" s="73" t="s">
        <v>76</v>
      </c>
      <c r="E10" s="101">
        <f>SUM(E11:E12,E15:E22,E25,E28,E30,E32)</f>
        <v>84463</v>
      </c>
      <c r="F10" s="99" t="s">
        <v>79</v>
      </c>
    </row>
    <row r="11" spans="1:6" ht="33" customHeight="1" x14ac:dyDescent="0.3">
      <c r="A11" s="95"/>
      <c r="B11" s="96" t="s">
        <v>80</v>
      </c>
      <c r="C11" s="102" t="s">
        <v>81</v>
      </c>
      <c r="D11" s="73" t="s">
        <v>76</v>
      </c>
      <c r="E11" s="100">
        <v>0</v>
      </c>
      <c r="F11" s="99"/>
    </row>
    <row r="12" spans="1:6" ht="27" customHeight="1" x14ac:dyDescent="0.3">
      <c r="A12" s="103"/>
      <c r="B12" s="96" t="s">
        <v>82</v>
      </c>
      <c r="C12" s="102" t="s">
        <v>83</v>
      </c>
      <c r="D12" s="73" t="s">
        <v>76</v>
      </c>
      <c r="E12" s="100">
        <v>25619</v>
      </c>
      <c r="F12" s="99"/>
    </row>
    <row r="13" spans="1:6" ht="21.6" customHeight="1" x14ac:dyDescent="0.3">
      <c r="A13" s="104"/>
      <c r="B13" s="96" t="s">
        <v>84</v>
      </c>
      <c r="C13" s="105" t="s">
        <v>85</v>
      </c>
      <c r="D13" s="73" t="s">
        <v>86</v>
      </c>
      <c r="E13" s="100">
        <v>4.51</v>
      </c>
      <c r="F13" s="99"/>
    </row>
    <row r="14" spans="1:6" ht="24.6" customHeight="1" x14ac:dyDescent="0.3">
      <c r="A14" s="95"/>
      <c r="B14" s="96" t="s">
        <v>87</v>
      </c>
      <c r="C14" s="105" t="s">
        <v>88</v>
      </c>
      <c r="D14" s="73" t="s">
        <v>89</v>
      </c>
      <c r="E14" s="100">
        <v>5685.7259999999997</v>
      </c>
      <c r="F14" s="99"/>
    </row>
    <row r="15" spans="1:6" ht="30" customHeight="1" x14ac:dyDescent="0.3">
      <c r="A15" s="95"/>
      <c r="B15" s="96" t="s">
        <v>90</v>
      </c>
      <c r="C15" s="102" t="s">
        <v>91</v>
      </c>
      <c r="D15" s="73" t="s">
        <v>76</v>
      </c>
      <c r="E15" s="100">
        <v>33</v>
      </c>
      <c r="F15" s="99"/>
    </row>
    <row r="16" spans="1:6" ht="31.8" customHeight="1" x14ac:dyDescent="0.3">
      <c r="A16" s="95"/>
      <c r="B16" s="96" t="s">
        <v>92</v>
      </c>
      <c r="C16" s="102" t="s">
        <v>93</v>
      </c>
      <c r="D16" s="73" t="s">
        <v>76</v>
      </c>
      <c r="E16" s="100">
        <v>23736</v>
      </c>
      <c r="F16" s="99"/>
    </row>
    <row r="17" spans="1:6" ht="35.4" customHeight="1" x14ac:dyDescent="0.3">
      <c r="A17" s="95"/>
      <c r="B17" s="96" t="s">
        <v>94</v>
      </c>
      <c r="C17" s="102" t="s">
        <v>95</v>
      </c>
      <c r="D17" s="73" t="s">
        <v>76</v>
      </c>
      <c r="E17" s="100">
        <v>7088</v>
      </c>
      <c r="F17" s="99"/>
    </row>
    <row r="18" spans="1:6" ht="31.8" customHeight="1" x14ac:dyDescent="0.3">
      <c r="A18" s="95"/>
      <c r="B18" s="96" t="s">
        <v>96</v>
      </c>
      <c r="C18" s="102" t="s">
        <v>97</v>
      </c>
      <c r="D18" s="73" t="s">
        <v>76</v>
      </c>
      <c r="E18" s="100">
        <v>7932</v>
      </c>
      <c r="F18" s="99"/>
    </row>
    <row r="19" spans="1:6" ht="33" customHeight="1" x14ac:dyDescent="0.3">
      <c r="A19" s="95"/>
      <c r="B19" s="96" t="s">
        <v>98</v>
      </c>
      <c r="C19" s="102" t="s">
        <v>99</v>
      </c>
      <c r="D19" s="73" t="s">
        <v>76</v>
      </c>
      <c r="E19" s="100">
        <v>2353</v>
      </c>
      <c r="F19" s="99"/>
    </row>
    <row r="20" spans="1:6" ht="24.6" customHeight="1" x14ac:dyDescent="0.3">
      <c r="A20" s="95"/>
      <c r="B20" s="96" t="s">
        <v>100</v>
      </c>
      <c r="C20" s="102" t="s">
        <v>101</v>
      </c>
      <c r="D20" s="73" t="s">
        <v>76</v>
      </c>
      <c r="E20" s="100">
        <v>3553</v>
      </c>
      <c r="F20" s="99"/>
    </row>
    <row r="21" spans="1:6" ht="31.2" customHeight="1" x14ac:dyDescent="0.3">
      <c r="A21" s="95"/>
      <c r="B21" s="96" t="s">
        <v>102</v>
      </c>
      <c r="C21" s="102" t="s">
        <v>103</v>
      </c>
      <c r="D21" s="73" t="s">
        <v>76</v>
      </c>
      <c r="E21" s="100">
        <v>0</v>
      </c>
      <c r="F21" s="99"/>
    </row>
    <row r="22" spans="1:6" ht="27" customHeight="1" x14ac:dyDescent="0.3">
      <c r="A22" s="95"/>
      <c r="B22" s="96" t="s">
        <v>104</v>
      </c>
      <c r="C22" s="102" t="s">
        <v>105</v>
      </c>
      <c r="D22" s="73" t="s">
        <v>76</v>
      </c>
      <c r="E22" s="100">
        <v>3626</v>
      </c>
      <c r="F22" s="99" t="s">
        <v>106</v>
      </c>
    </row>
    <row r="23" spans="1:6" ht="33.6" customHeight="1" x14ac:dyDescent="0.3">
      <c r="A23" s="95"/>
      <c r="B23" s="96" t="s">
        <v>107</v>
      </c>
      <c r="C23" s="105" t="s">
        <v>108</v>
      </c>
      <c r="D23" s="73" t="s">
        <v>76</v>
      </c>
      <c r="E23" s="100">
        <v>0</v>
      </c>
      <c r="F23" s="99" t="s">
        <v>109</v>
      </c>
    </row>
    <row r="24" spans="1:6" ht="30" customHeight="1" x14ac:dyDescent="0.3">
      <c r="A24" s="95"/>
      <c r="B24" s="96" t="s">
        <v>110</v>
      </c>
      <c r="C24" s="105" t="s">
        <v>111</v>
      </c>
      <c r="D24" s="73" t="s">
        <v>76</v>
      </c>
      <c r="E24" s="100">
        <v>0</v>
      </c>
      <c r="F24" s="99" t="s">
        <v>112</v>
      </c>
    </row>
    <row r="25" spans="1:6" ht="25.8" customHeight="1" x14ac:dyDescent="0.3">
      <c r="A25" s="95"/>
      <c r="B25" s="96" t="s">
        <v>113</v>
      </c>
      <c r="C25" s="102" t="s">
        <v>114</v>
      </c>
      <c r="D25" s="73" t="s">
        <v>76</v>
      </c>
      <c r="E25" s="100">
        <v>1958</v>
      </c>
      <c r="F25" s="99" t="s">
        <v>115</v>
      </c>
    </row>
    <row r="26" spans="1:6" ht="28.2" customHeight="1" x14ac:dyDescent="0.3">
      <c r="A26" s="95"/>
      <c r="B26" s="96" t="s">
        <v>116</v>
      </c>
      <c r="C26" s="105" t="s">
        <v>108</v>
      </c>
      <c r="D26" s="73" t="s">
        <v>76</v>
      </c>
      <c r="E26" s="100">
        <v>0</v>
      </c>
      <c r="F26" s="99" t="s">
        <v>117</v>
      </c>
    </row>
    <row r="27" spans="1:6" ht="27" customHeight="1" x14ac:dyDescent="0.3">
      <c r="A27" s="95"/>
      <c r="B27" s="96" t="s">
        <v>118</v>
      </c>
      <c r="C27" s="105" t="s">
        <v>111</v>
      </c>
      <c r="D27" s="73" t="s">
        <v>76</v>
      </c>
      <c r="E27" s="100">
        <v>0</v>
      </c>
      <c r="F27" s="99" t="s">
        <v>119</v>
      </c>
    </row>
    <row r="28" spans="1:6" ht="31.2" customHeight="1" x14ac:dyDescent="0.3">
      <c r="A28" s="95"/>
      <c r="B28" s="231" t="s">
        <v>120</v>
      </c>
      <c r="C28" s="102" t="s">
        <v>121</v>
      </c>
      <c r="D28" s="233" t="s">
        <v>76</v>
      </c>
      <c r="E28" s="100">
        <v>4058</v>
      </c>
      <c r="F28" s="99"/>
    </row>
    <row r="29" spans="1:6" ht="56.4" customHeight="1" x14ac:dyDescent="0.3">
      <c r="A29" s="95"/>
      <c r="B29" s="232"/>
      <c r="C29" s="105" t="s">
        <v>122</v>
      </c>
      <c r="D29" s="234"/>
      <c r="E29" s="106" t="s">
        <v>123</v>
      </c>
      <c r="F29" s="99"/>
    </row>
    <row r="30" spans="1:6" ht="48.6" customHeight="1" x14ac:dyDescent="0.3">
      <c r="A30" s="95"/>
      <c r="B30" s="231" t="s">
        <v>124</v>
      </c>
      <c r="C30" s="102" t="s">
        <v>125</v>
      </c>
      <c r="D30" s="233" t="s">
        <v>76</v>
      </c>
      <c r="E30" s="100">
        <v>655</v>
      </c>
      <c r="F30" s="99"/>
    </row>
    <row r="31" spans="1:6" ht="51" customHeight="1" x14ac:dyDescent="0.3">
      <c r="A31" s="95"/>
      <c r="B31" s="232"/>
      <c r="C31" s="105" t="s">
        <v>122</v>
      </c>
      <c r="D31" s="234"/>
      <c r="E31" s="106" t="s">
        <v>123</v>
      </c>
      <c r="F31" s="99"/>
    </row>
    <row r="32" spans="1:6" ht="40.799999999999997" customHeight="1" x14ac:dyDescent="0.3">
      <c r="A32" s="95"/>
      <c r="B32" s="107" t="s">
        <v>126</v>
      </c>
      <c r="C32" s="108" t="s">
        <v>127</v>
      </c>
      <c r="D32" s="109" t="s">
        <v>76</v>
      </c>
      <c r="E32" s="110">
        <f>SUM(E33:E37)</f>
        <v>3852</v>
      </c>
      <c r="F32" s="99" t="s">
        <v>128</v>
      </c>
    </row>
    <row r="33" spans="1:6" x14ac:dyDescent="0.3">
      <c r="A33" s="95"/>
      <c r="B33" s="235" t="s">
        <v>129</v>
      </c>
      <c r="C33" s="236"/>
      <c r="D33" s="213"/>
      <c r="E33" s="111"/>
      <c r="F33" s="112"/>
    </row>
    <row r="34" spans="1:6" x14ac:dyDescent="0.3">
      <c r="A34" s="55"/>
      <c r="B34" s="235"/>
      <c r="C34" s="236"/>
      <c r="D34" s="213"/>
      <c r="E34" s="113"/>
      <c r="F34" s="114"/>
    </row>
    <row r="35" spans="1:6" ht="39.6" customHeight="1" x14ac:dyDescent="0.3">
      <c r="A35" s="115" t="s">
        <v>130</v>
      </c>
      <c r="B35" s="116" t="s">
        <v>131</v>
      </c>
      <c r="C35" s="117" t="s">
        <v>132</v>
      </c>
      <c r="D35" s="73" t="s">
        <v>76</v>
      </c>
      <c r="E35" s="118">
        <v>1709</v>
      </c>
      <c r="F35" s="119" t="s">
        <v>133</v>
      </c>
    </row>
    <row r="36" spans="1:6" ht="38.4" customHeight="1" x14ac:dyDescent="0.3">
      <c r="A36" s="115" t="s">
        <v>130</v>
      </c>
      <c r="B36" s="116" t="s">
        <v>134</v>
      </c>
      <c r="C36" s="117" t="s">
        <v>135</v>
      </c>
      <c r="D36" s="73" t="s">
        <v>76</v>
      </c>
      <c r="E36" s="118">
        <v>2143</v>
      </c>
      <c r="F36" s="119" t="s">
        <v>133</v>
      </c>
    </row>
    <row r="37" spans="1:6" ht="30.6" customHeight="1" x14ac:dyDescent="0.3">
      <c r="A37" s="55"/>
      <c r="B37" s="120"/>
      <c r="C37" s="121" t="s">
        <v>136</v>
      </c>
      <c r="D37" s="122"/>
      <c r="E37" s="123"/>
      <c r="F37" s="124" t="s">
        <v>137</v>
      </c>
    </row>
    <row r="38" spans="1:6" ht="37.799999999999997" customHeight="1" x14ac:dyDescent="0.3">
      <c r="A38" s="104"/>
      <c r="B38" s="96" t="s">
        <v>55</v>
      </c>
      <c r="C38" s="97" t="s">
        <v>138</v>
      </c>
      <c r="D38" s="73" t="s">
        <v>76</v>
      </c>
      <c r="E38" s="100">
        <v>0</v>
      </c>
      <c r="F38" s="99" t="s">
        <v>139</v>
      </c>
    </row>
    <row r="39" spans="1:6" ht="40.799999999999997" customHeight="1" x14ac:dyDescent="0.3">
      <c r="A39" s="95"/>
      <c r="B39" s="96" t="s">
        <v>140</v>
      </c>
      <c r="C39" s="102" t="s">
        <v>141</v>
      </c>
      <c r="D39" s="73" t="s">
        <v>76</v>
      </c>
      <c r="E39" s="100">
        <v>973.48</v>
      </c>
      <c r="F39" s="99"/>
    </row>
    <row r="40" spans="1:6" ht="25.2" customHeight="1" x14ac:dyDescent="0.3">
      <c r="A40" s="95"/>
      <c r="B40" s="96" t="s">
        <v>56</v>
      </c>
      <c r="C40" s="97" t="s">
        <v>142</v>
      </c>
      <c r="D40" s="73" t="s">
        <v>76</v>
      </c>
      <c r="E40" s="100">
        <v>8270</v>
      </c>
      <c r="F40" s="99" t="s">
        <v>143</v>
      </c>
    </row>
    <row r="41" spans="1:6" ht="33" customHeight="1" x14ac:dyDescent="0.3">
      <c r="A41" s="95"/>
      <c r="B41" s="96" t="s">
        <v>144</v>
      </c>
      <c r="C41" s="102" t="s">
        <v>145</v>
      </c>
      <c r="D41" s="73" t="s">
        <v>76</v>
      </c>
      <c r="E41" s="100">
        <v>8270</v>
      </c>
      <c r="F41" s="99" t="s">
        <v>146</v>
      </c>
    </row>
    <row r="42" spans="1:6" ht="31.2" customHeight="1" x14ac:dyDescent="0.3">
      <c r="A42" s="95"/>
      <c r="B42" s="96" t="s">
        <v>147</v>
      </c>
      <c r="C42" s="105" t="s">
        <v>148</v>
      </c>
      <c r="D42" s="73" t="s">
        <v>76</v>
      </c>
      <c r="E42" s="100">
        <v>8270</v>
      </c>
      <c r="F42" s="99" t="s">
        <v>149</v>
      </c>
    </row>
    <row r="43" spans="1:6" ht="28.2" customHeight="1" x14ac:dyDescent="0.3">
      <c r="A43" s="95"/>
      <c r="B43" s="96" t="s">
        <v>150</v>
      </c>
      <c r="C43" s="105" t="s">
        <v>151</v>
      </c>
      <c r="D43" s="73" t="s">
        <v>76</v>
      </c>
      <c r="E43" s="100">
        <v>0</v>
      </c>
      <c r="F43" s="99" t="s">
        <v>152</v>
      </c>
    </row>
    <row r="44" spans="1:6" ht="24" customHeight="1" x14ac:dyDescent="0.3">
      <c r="A44" s="95"/>
      <c r="B44" s="96" t="s">
        <v>153</v>
      </c>
      <c r="C44" s="102" t="s">
        <v>154</v>
      </c>
      <c r="D44" s="73" t="s">
        <v>76</v>
      </c>
      <c r="E44" s="100">
        <v>0</v>
      </c>
      <c r="F44" s="99"/>
    </row>
    <row r="45" spans="1:6" ht="25.2" customHeight="1" x14ac:dyDescent="0.3">
      <c r="A45" s="95"/>
      <c r="B45" s="96" t="s">
        <v>57</v>
      </c>
      <c r="C45" s="97" t="s">
        <v>155</v>
      </c>
      <c r="D45" s="73" t="s">
        <v>76</v>
      </c>
      <c r="E45" s="100">
        <v>-16949</v>
      </c>
      <c r="F45" s="99"/>
    </row>
    <row r="46" spans="1:6" ht="45.6" customHeight="1" x14ac:dyDescent="0.3">
      <c r="A46" s="95"/>
      <c r="B46" s="96" t="s">
        <v>58</v>
      </c>
      <c r="C46" s="97" t="s">
        <v>156</v>
      </c>
      <c r="D46" s="73" t="s">
        <v>157</v>
      </c>
      <c r="E46" s="125"/>
      <c r="F46" s="99" t="s">
        <v>158</v>
      </c>
    </row>
    <row r="47" spans="1:6" ht="31.8" customHeight="1" x14ac:dyDescent="0.3">
      <c r="A47" s="95"/>
      <c r="B47" s="96" t="s">
        <v>159</v>
      </c>
      <c r="C47" s="97" t="s">
        <v>160</v>
      </c>
      <c r="D47" s="73" t="s">
        <v>161</v>
      </c>
      <c r="E47" s="126">
        <v>5178</v>
      </c>
      <c r="F47" s="99"/>
    </row>
    <row r="48" spans="1:6" ht="27.6" customHeight="1" x14ac:dyDescent="0.3">
      <c r="A48" s="95"/>
      <c r="B48" s="96" t="s">
        <v>162</v>
      </c>
      <c r="C48" s="97" t="s">
        <v>163</v>
      </c>
      <c r="D48" s="73" t="s">
        <v>161</v>
      </c>
      <c r="E48" s="126">
        <v>0</v>
      </c>
      <c r="F48" s="99"/>
    </row>
    <row r="49" spans="1:6" ht="26.4" customHeight="1" x14ac:dyDescent="0.3">
      <c r="A49" s="95"/>
      <c r="B49" s="96" t="s">
        <v>164</v>
      </c>
      <c r="C49" s="97" t="s">
        <v>165</v>
      </c>
      <c r="D49" s="73" t="s">
        <v>161</v>
      </c>
      <c r="E49" s="126">
        <v>5178</v>
      </c>
      <c r="F49" s="99"/>
    </row>
    <row r="50" spans="1:6" ht="28.2" customHeight="1" x14ac:dyDescent="0.3">
      <c r="A50" s="95"/>
      <c r="B50" s="96" t="s">
        <v>166</v>
      </c>
      <c r="C50" s="97" t="s">
        <v>167</v>
      </c>
      <c r="D50" s="73" t="s">
        <v>168</v>
      </c>
      <c r="E50" s="100">
        <v>116</v>
      </c>
      <c r="F50" s="99"/>
    </row>
    <row r="51" spans="1:6" x14ac:dyDescent="0.3">
      <c r="A51" s="95"/>
      <c r="B51" s="127"/>
      <c r="C51" s="128"/>
      <c r="D51" s="129"/>
      <c r="E51" s="130"/>
      <c r="F51" s="130"/>
    </row>
    <row r="52" spans="1:6" x14ac:dyDescent="0.3">
      <c r="A52" s="95"/>
      <c r="B52" s="41"/>
      <c r="C52" s="41"/>
      <c r="D52" s="41"/>
      <c r="E52" s="41"/>
      <c r="F52" s="41"/>
    </row>
    <row r="53" spans="1:6" x14ac:dyDescent="0.3">
      <c r="A53" s="95"/>
      <c r="B53" s="131"/>
      <c r="C53" s="230"/>
      <c r="D53" s="230"/>
      <c r="E53" s="230"/>
      <c r="F53" s="132"/>
    </row>
  </sheetData>
  <mergeCells count="14">
    <mergeCell ref="B1:D1"/>
    <mergeCell ref="B4:E4"/>
    <mergeCell ref="F4:F6"/>
    <mergeCell ref="B5:B6"/>
    <mergeCell ref="C5:C6"/>
    <mergeCell ref="D5:D6"/>
    <mergeCell ref="C53:E53"/>
    <mergeCell ref="B28:B29"/>
    <mergeCell ref="D28:D29"/>
    <mergeCell ref="B30:B31"/>
    <mergeCell ref="D30:D31"/>
    <mergeCell ref="B33:B34"/>
    <mergeCell ref="C33:C34"/>
    <mergeCell ref="D33:D34"/>
  </mergeCells>
  <dataValidations count="7">
    <dataValidation allowBlank="1" showInputMessage="1" showErrorMessage="1" prompt="Для выбора выполните двойной щелчок левой клавиши мыши по соответствующей ячейке." sqref="E29 E31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E46">
      <formula1>900</formula1>
    </dataValidation>
    <dataValidation type="decimal" allowBlank="1" showErrorMessage="1" errorTitle="Ошибка" error="Допускается ввод только действительных чисел!" sqref="E45 E38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33 C35:C36">
      <formula1>900</formula1>
    </dataValidation>
    <dataValidation type="decimal" allowBlank="1" showErrorMessage="1" errorTitle="Ошибка" error="Допускается ввод только действительных чисел!" sqref="E40:E44 E50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sqref="E51">
      <formula1>900</formula1>
    </dataValidation>
    <dataValidation type="decimal" allowBlank="1" showErrorMessage="1" errorTitle="Ошибка" error="Допускается ввод только неотрицательных чисел!" sqref="E47:E49 E9 E30 E32 E39 E11:E28 E34:E36">
      <formula1>0</formula1>
      <formula2>9.99999999999999E+23</formula2>
    </dataValidation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4"/>
  <sheetViews>
    <sheetView workbookViewId="0">
      <selection activeCell="F5" sqref="F5:F7"/>
    </sheetView>
  </sheetViews>
  <sheetFormatPr defaultRowHeight="14.4" x14ac:dyDescent="0.3"/>
  <cols>
    <col min="1" max="1" width="3" customWidth="1"/>
    <col min="3" max="3" width="57" customWidth="1"/>
    <col min="4" max="4" width="12.21875" customWidth="1"/>
    <col min="5" max="5" width="21.44140625" customWidth="1"/>
    <col min="6" max="6" width="55" customWidth="1"/>
  </cols>
  <sheetData>
    <row r="1" spans="1:6" ht="47.4" customHeight="1" x14ac:dyDescent="0.3">
      <c r="A1" s="41"/>
      <c r="B1" s="241" t="s">
        <v>169</v>
      </c>
      <c r="C1" s="242"/>
      <c r="D1" s="243"/>
      <c r="E1" s="41"/>
      <c r="F1" s="41"/>
    </row>
    <row r="2" spans="1:6" x14ac:dyDescent="0.3">
      <c r="A2" s="43"/>
      <c r="B2" s="89"/>
      <c r="C2" s="89"/>
      <c r="D2" s="89"/>
      <c r="E2" s="89"/>
      <c r="F2" s="89"/>
    </row>
    <row r="3" spans="1:6" x14ac:dyDescent="0.3">
      <c r="A3" s="43"/>
      <c r="B3" s="133"/>
      <c r="C3" s="133"/>
      <c r="D3" s="133"/>
      <c r="E3" s="133"/>
      <c r="F3" s="133"/>
    </row>
    <row r="4" spans="1:6" x14ac:dyDescent="0.3">
      <c r="A4" s="43"/>
      <c r="B4" s="43"/>
      <c r="C4" s="134"/>
      <c r="D4" s="135"/>
      <c r="E4" s="90">
        <v>22</v>
      </c>
      <c r="F4" s="41"/>
    </row>
    <row r="5" spans="1:6" x14ac:dyDescent="0.3">
      <c r="A5" s="41"/>
      <c r="B5" s="213" t="s">
        <v>66</v>
      </c>
      <c r="C5" s="213"/>
      <c r="D5" s="213"/>
      <c r="E5" s="213"/>
      <c r="F5" s="244" t="s">
        <v>67</v>
      </c>
    </row>
    <row r="6" spans="1:6" ht="82.8" customHeight="1" x14ac:dyDescent="0.3">
      <c r="A6" s="41"/>
      <c r="B6" s="213" t="s">
        <v>50</v>
      </c>
      <c r="C6" s="240" t="s">
        <v>170</v>
      </c>
      <c r="D6" s="240" t="s">
        <v>69</v>
      </c>
      <c r="E6" s="136" t="s">
        <v>70</v>
      </c>
      <c r="F6" s="245"/>
    </row>
    <row r="7" spans="1:6" x14ac:dyDescent="0.3">
      <c r="A7" s="137"/>
      <c r="B7" s="213"/>
      <c r="C7" s="240"/>
      <c r="D7" s="240"/>
      <c r="E7" s="92" t="s">
        <v>71</v>
      </c>
      <c r="F7" s="246"/>
    </row>
    <row r="8" spans="1:6" x14ac:dyDescent="0.3">
      <c r="A8" s="41"/>
      <c r="B8" s="138" t="s">
        <v>52</v>
      </c>
      <c r="C8" s="138" t="s">
        <v>53</v>
      </c>
      <c r="D8" s="138" t="s">
        <v>54</v>
      </c>
      <c r="E8" s="139" t="e">
        <f>#REF!</f>
        <v>#REF!</v>
      </c>
      <c r="F8" s="139"/>
    </row>
    <row r="9" spans="1:6" ht="33" customHeight="1" x14ac:dyDescent="0.3">
      <c r="A9" s="41"/>
      <c r="B9" s="140">
        <v>1</v>
      </c>
      <c r="C9" s="141" t="s">
        <v>171</v>
      </c>
      <c r="D9" s="142" t="s">
        <v>172</v>
      </c>
      <c r="E9" s="143">
        <v>0</v>
      </c>
      <c r="F9" s="99" t="s">
        <v>173</v>
      </c>
    </row>
    <row r="10" spans="1:6" ht="27.6" customHeight="1" x14ac:dyDescent="0.3">
      <c r="A10" s="41"/>
      <c r="B10" s="140" t="s">
        <v>53</v>
      </c>
      <c r="C10" s="141" t="s">
        <v>174</v>
      </c>
      <c r="D10" s="142" t="s">
        <v>172</v>
      </c>
      <c r="E10" s="143">
        <v>6.1</v>
      </c>
      <c r="F10" s="124" t="s">
        <v>175</v>
      </c>
    </row>
    <row r="11" spans="1:6" ht="34.200000000000003" customHeight="1" x14ac:dyDescent="0.3">
      <c r="A11" s="41"/>
      <c r="B11" s="140" t="s">
        <v>54</v>
      </c>
      <c r="C11" s="144" t="s">
        <v>176</v>
      </c>
      <c r="D11" s="145" t="s">
        <v>177</v>
      </c>
      <c r="E11" s="143">
        <v>591</v>
      </c>
      <c r="F11" s="124" t="s">
        <v>178</v>
      </c>
    </row>
    <row r="12" spans="1:6" ht="31.2" customHeight="1" x14ac:dyDescent="0.3">
      <c r="A12" s="41"/>
      <c r="B12" s="140" t="s">
        <v>80</v>
      </c>
      <c r="C12" s="146" t="s">
        <v>179</v>
      </c>
      <c r="D12" s="145" t="s">
        <v>177</v>
      </c>
      <c r="E12" s="143">
        <v>257</v>
      </c>
      <c r="F12" s="99"/>
    </row>
    <row r="13" spans="1:6" x14ac:dyDescent="0.3">
      <c r="A13" s="41"/>
      <c r="B13" s="140" t="s">
        <v>82</v>
      </c>
      <c r="C13" s="146" t="s">
        <v>180</v>
      </c>
      <c r="D13" s="145" t="s">
        <v>177</v>
      </c>
      <c r="E13" s="143">
        <v>34</v>
      </c>
      <c r="F13" s="99"/>
    </row>
    <row r="14" spans="1:6" x14ac:dyDescent="0.3">
      <c r="A14" s="41"/>
      <c r="B14" s="140" t="s">
        <v>90</v>
      </c>
      <c r="C14" s="146" t="s">
        <v>181</v>
      </c>
      <c r="D14" s="145" t="s">
        <v>177</v>
      </c>
      <c r="E14" s="143">
        <v>257</v>
      </c>
      <c r="F14" s="99"/>
    </row>
    <row r="15" spans="1:6" x14ac:dyDescent="0.3">
      <c r="A15" s="41"/>
      <c r="B15" s="140" t="s">
        <v>92</v>
      </c>
      <c r="C15" s="146" t="s">
        <v>182</v>
      </c>
      <c r="D15" s="145" t="s">
        <v>177</v>
      </c>
      <c r="E15" s="143">
        <v>257</v>
      </c>
      <c r="F15" s="124"/>
    </row>
    <row r="16" spans="1:6" x14ac:dyDescent="0.3">
      <c r="A16" s="41"/>
      <c r="B16" s="140" t="s">
        <v>94</v>
      </c>
      <c r="C16" s="146" t="s">
        <v>183</v>
      </c>
      <c r="D16" s="145" t="s">
        <v>177</v>
      </c>
      <c r="E16" s="143">
        <v>34</v>
      </c>
      <c r="F16" s="124"/>
    </row>
    <row r="17" spans="1:6" x14ac:dyDescent="0.3">
      <c r="A17" s="41"/>
      <c r="B17" s="140" t="s">
        <v>96</v>
      </c>
      <c r="C17" s="146" t="s">
        <v>184</v>
      </c>
      <c r="D17" s="145" t="s">
        <v>177</v>
      </c>
      <c r="E17" s="143">
        <v>34</v>
      </c>
      <c r="F17" s="124"/>
    </row>
    <row r="18" spans="1:6" x14ac:dyDescent="0.3">
      <c r="A18" s="41"/>
      <c r="B18" s="140" t="s">
        <v>98</v>
      </c>
      <c r="C18" s="146" t="s">
        <v>185</v>
      </c>
      <c r="D18" s="145" t="s">
        <v>177</v>
      </c>
      <c r="E18" s="147">
        <v>300</v>
      </c>
      <c r="F18" s="99"/>
    </row>
    <row r="19" spans="1:6" ht="55.2" customHeight="1" x14ac:dyDescent="0.3">
      <c r="A19" s="41"/>
      <c r="B19" s="140" t="s">
        <v>55</v>
      </c>
      <c r="C19" s="141" t="s">
        <v>186</v>
      </c>
      <c r="D19" s="145" t="s">
        <v>177</v>
      </c>
      <c r="E19" s="147">
        <v>151</v>
      </c>
      <c r="F19" s="99" t="s">
        <v>187</v>
      </c>
    </row>
    <row r="20" spans="1:6" ht="31.2" customHeight="1" x14ac:dyDescent="0.3">
      <c r="A20" s="41"/>
      <c r="B20" s="140" t="s">
        <v>140</v>
      </c>
      <c r="C20" s="146" t="s">
        <v>179</v>
      </c>
      <c r="D20" s="145" t="s">
        <v>177</v>
      </c>
      <c r="E20" s="147">
        <v>151</v>
      </c>
      <c r="F20" s="99"/>
    </row>
    <row r="21" spans="1:6" x14ac:dyDescent="0.3">
      <c r="A21" s="41"/>
      <c r="B21" s="140" t="s">
        <v>188</v>
      </c>
      <c r="C21" s="146" t="s">
        <v>180</v>
      </c>
      <c r="D21" s="145" t="s">
        <v>177</v>
      </c>
      <c r="E21" s="147">
        <v>23</v>
      </c>
      <c r="F21" s="99"/>
    </row>
    <row r="22" spans="1:6" x14ac:dyDescent="0.3">
      <c r="A22" s="41"/>
      <c r="B22" s="140" t="s">
        <v>189</v>
      </c>
      <c r="C22" s="146" t="s">
        <v>181</v>
      </c>
      <c r="D22" s="145" t="s">
        <v>177</v>
      </c>
      <c r="E22" s="143">
        <v>110</v>
      </c>
      <c r="F22" s="148"/>
    </row>
    <row r="23" spans="1:6" x14ac:dyDescent="0.3">
      <c r="A23" s="41"/>
      <c r="B23" s="140" t="s">
        <v>190</v>
      </c>
      <c r="C23" s="146" t="s">
        <v>182</v>
      </c>
      <c r="D23" s="145" t="s">
        <v>177</v>
      </c>
      <c r="E23" s="143">
        <v>71</v>
      </c>
      <c r="F23" s="148"/>
    </row>
    <row r="24" spans="1:6" x14ac:dyDescent="0.3">
      <c r="A24" s="41"/>
      <c r="B24" s="140" t="s">
        <v>191</v>
      </c>
      <c r="C24" s="146" t="s">
        <v>183</v>
      </c>
      <c r="D24" s="145" t="s">
        <v>177</v>
      </c>
      <c r="E24" s="143">
        <v>34</v>
      </c>
      <c r="F24" s="148"/>
    </row>
    <row r="25" spans="1:6" x14ac:dyDescent="0.3">
      <c r="A25" s="41"/>
      <c r="B25" s="140" t="s">
        <v>192</v>
      </c>
      <c r="C25" s="146" t="s">
        <v>184</v>
      </c>
      <c r="D25" s="145" t="s">
        <v>177</v>
      </c>
      <c r="E25" s="143">
        <v>0</v>
      </c>
      <c r="F25" s="148"/>
    </row>
    <row r="26" spans="1:6" x14ac:dyDescent="0.3">
      <c r="A26" s="41"/>
      <c r="B26" s="140" t="s">
        <v>193</v>
      </c>
      <c r="C26" s="146" t="s">
        <v>185</v>
      </c>
      <c r="D26" s="145" t="s">
        <v>177</v>
      </c>
      <c r="E26" s="143">
        <v>0</v>
      </c>
      <c r="F26" s="148"/>
    </row>
    <row r="27" spans="1:6" ht="22.8" customHeight="1" x14ac:dyDescent="0.3">
      <c r="A27" s="41"/>
      <c r="B27" s="140" t="s">
        <v>56</v>
      </c>
      <c r="C27" s="141" t="s">
        <v>194</v>
      </c>
      <c r="D27" s="149" t="s">
        <v>195</v>
      </c>
      <c r="E27" s="100">
        <v>100</v>
      </c>
      <c r="F27" s="148" t="s">
        <v>196</v>
      </c>
    </row>
    <row r="28" spans="1:6" ht="33.6" customHeight="1" x14ac:dyDescent="0.3">
      <c r="A28" s="41"/>
      <c r="B28" s="140" t="s">
        <v>57</v>
      </c>
      <c r="C28" s="141" t="s">
        <v>197</v>
      </c>
      <c r="D28" s="150" t="s">
        <v>198</v>
      </c>
      <c r="E28" s="151">
        <v>14</v>
      </c>
      <c r="F28" s="99"/>
    </row>
    <row r="29" spans="1:6" ht="52.2" customHeight="1" x14ac:dyDescent="0.3">
      <c r="A29" s="41"/>
      <c r="B29" s="140" t="s">
        <v>58</v>
      </c>
      <c r="C29" s="141" t="s">
        <v>199</v>
      </c>
      <c r="D29" s="150" t="s">
        <v>200</v>
      </c>
      <c r="E29" s="152" t="s">
        <v>201</v>
      </c>
      <c r="F29" s="99" t="s">
        <v>202</v>
      </c>
    </row>
    <row r="30" spans="1:6" ht="71.400000000000006" customHeight="1" x14ac:dyDescent="0.3">
      <c r="A30" s="41"/>
      <c r="B30" s="140" t="s">
        <v>203</v>
      </c>
      <c r="C30" s="153" t="s">
        <v>204</v>
      </c>
      <c r="D30" s="142" t="s">
        <v>200</v>
      </c>
      <c r="E30" s="152" t="s">
        <v>201</v>
      </c>
      <c r="F30" s="99" t="s">
        <v>202</v>
      </c>
    </row>
    <row r="31" spans="1:6" ht="106.2" customHeight="1" x14ac:dyDescent="0.3">
      <c r="A31" s="41"/>
      <c r="B31" s="140" t="s">
        <v>159</v>
      </c>
      <c r="C31" s="141" t="s">
        <v>205</v>
      </c>
      <c r="D31" s="142" t="s">
        <v>200</v>
      </c>
      <c r="E31" s="152" t="s">
        <v>206</v>
      </c>
      <c r="F31" s="99" t="s">
        <v>202</v>
      </c>
    </row>
    <row r="32" spans="1:6" ht="72" customHeight="1" x14ac:dyDescent="0.3">
      <c r="A32" s="41"/>
      <c r="B32" s="140" t="s">
        <v>162</v>
      </c>
      <c r="C32" s="141" t="s">
        <v>207</v>
      </c>
      <c r="D32" s="142" t="s">
        <v>200</v>
      </c>
      <c r="E32" s="152" t="s">
        <v>206</v>
      </c>
      <c r="F32" s="99" t="s">
        <v>202</v>
      </c>
    </row>
    <row r="33" spans="1:6" x14ac:dyDescent="0.3">
      <c r="A33" s="41"/>
      <c r="B33" s="41"/>
      <c r="C33" s="154"/>
      <c r="D33" s="155"/>
      <c r="E33" s="155"/>
      <c r="F33" s="155"/>
    </row>
    <row r="34" spans="1:6" x14ac:dyDescent="0.3">
      <c r="A34" s="41"/>
      <c r="B34" s="41"/>
      <c r="C34" s="41"/>
      <c r="D34" s="41"/>
      <c r="E34" s="41"/>
      <c r="F34" s="41"/>
    </row>
  </sheetData>
  <mergeCells count="6">
    <mergeCell ref="B1:D1"/>
    <mergeCell ref="B5:E5"/>
    <mergeCell ref="F5:F7"/>
    <mergeCell ref="B6:B7"/>
    <mergeCell ref="C6:C7"/>
    <mergeCell ref="D6:D7"/>
  </mergeCells>
  <dataValidations count="3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E29:E32">
      <formula1>900</formula1>
    </dataValidation>
    <dataValidation type="decimal" allowBlank="1" showErrorMessage="1" errorTitle="Ошибка" error="Введите значение от 0 до 100%" sqref="E27">
      <formula1>0</formula1>
      <formula2>100</formula2>
    </dataValidation>
    <dataValidation type="decimal" allowBlank="1" showErrorMessage="1" errorTitle="Ошибка" error="Допускается ввод только неотрицательных чисел!" sqref="E28 E9:E26">
      <formula1>0</formula1>
      <formula2>9.99999999999999E+23</formula2>
    </dataValidation>
  </dataValidations>
  <hyperlinks>
    <hyperlink ref="E29" location="'Форма 3.6'!$G$31" tooltip="Кликните по гиперссылке, чтобы перейти по гиперссылке или отредактировать её" display="https://portal.eias.ru/Portal/DownloadPage.aspx?type=12&amp;guid=7be2d6c6-e051-4e22-a6a5-ac85fdfc1ec2"/>
    <hyperlink ref="E30" location="'Форма 3.6'!$G$32" tooltip="Кликните по гиперссылке, чтобы перейти по гиперссылке или отредактировать её" display="https://portal.eias.ru/Portal/DownloadPage.aspx?type=12&amp;guid=7be2d6c6-e051-4e22-a6a5-ac85fdfc1ec2"/>
    <hyperlink ref="E31" location="'Форма 3.6'!$G$33" tooltip="Кликните по гиперссылке, чтобы перейти по гиперссылке или отредактировать её" display="https://portal.eias.ru/Portal/DownloadPage.aspx?type=12&amp;guid=9c652836-a9dc-4807-8743-24ad072564aa"/>
    <hyperlink ref="E32" location="'Форма 3.6'!$G$34" tooltip="Кликните по гиперссылке, чтобы перейти по гиперссылке или отредактировать её" display="https://portal.eias.ru/Portal/DownloadPage.aspx?type=12&amp;guid=9c652836-a9dc-4807-8743-24ad072564aa"/>
  </hyperlink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4"/>
  <sheetViews>
    <sheetView tabSelected="1" topLeftCell="D1" workbookViewId="0">
      <selection activeCell="D70" sqref="D70"/>
    </sheetView>
  </sheetViews>
  <sheetFormatPr defaultRowHeight="14.4" x14ac:dyDescent="0.3"/>
  <cols>
    <col min="1" max="1" width="1.88671875" customWidth="1"/>
    <col min="2" max="2" width="0.44140625" customWidth="1"/>
    <col min="4" max="4" width="39.77734375" customWidth="1"/>
    <col min="6" max="6" width="30.109375" customWidth="1"/>
    <col min="10" max="10" width="101.44140625" customWidth="1"/>
  </cols>
  <sheetData>
    <row r="1" spans="1:10" x14ac:dyDescent="0.3">
      <c r="A1" s="71"/>
      <c r="B1" s="43"/>
      <c r="C1" s="249" t="s">
        <v>208</v>
      </c>
      <c r="D1" s="250"/>
      <c r="E1" s="250"/>
      <c r="F1" s="251"/>
      <c r="G1" s="41"/>
      <c r="H1" s="41"/>
      <c r="I1" s="41"/>
      <c r="J1" s="41"/>
    </row>
    <row r="2" spans="1:10" x14ac:dyDescent="0.3">
      <c r="A2" s="71"/>
      <c r="B2" s="43"/>
      <c r="C2" s="43"/>
      <c r="D2" s="134"/>
      <c r="E2" s="134"/>
      <c r="F2" s="90"/>
      <c r="G2" s="41"/>
      <c r="H2" s="41"/>
      <c r="I2" s="41"/>
      <c r="J2" s="41"/>
    </row>
    <row r="3" spans="1:10" x14ac:dyDescent="0.3">
      <c r="A3" s="71"/>
      <c r="B3" s="43"/>
      <c r="C3" s="213" t="s">
        <v>66</v>
      </c>
      <c r="D3" s="213"/>
      <c r="E3" s="213"/>
      <c r="F3" s="213"/>
      <c r="G3" s="213"/>
      <c r="H3" s="213"/>
      <c r="I3" s="213"/>
      <c r="J3" s="213" t="s">
        <v>67</v>
      </c>
    </row>
    <row r="4" spans="1:10" x14ac:dyDescent="0.3">
      <c r="A4" s="71"/>
      <c r="B4" s="43"/>
      <c r="C4" s="213" t="s">
        <v>50</v>
      </c>
      <c r="D4" s="240" t="s">
        <v>68</v>
      </c>
      <c r="E4" s="240" t="s">
        <v>69</v>
      </c>
      <c r="F4" s="252"/>
      <c r="G4" s="253"/>
      <c r="H4" s="254"/>
      <c r="I4" s="99"/>
      <c r="J4" s="213"/>
    </row>
    <row r="5" spans="1:10" ht="34.200000000000003" x14ac:dyDescent="0.3">
      <c r="A5" s="71"/>
      <c r="B5" s="41"/>
      <c r="C5" s="213"/>
      <c r="D5" s="240"/>
      <c r="E5" s="240"/>
      <c r="F5" s="92" t="s">
        <v>209</v>
      </c>
      <c r="G5" s="92" t="s">
        <v>210</v>
      </c>
      <c r="H5" s="156" t="s">
        <v>211</v>
      </c>
      <c r="I5" s="99"/>
      <c r="J5" s="213"/>
    </row>
    <row r="6" spans="1:10" x14ac:dyDescent="0.3">
      <c r="A6" s="71"/>
      <c r="B6" s="41"/>
      <c r="C6" s="157" t="s">
        <v>52</v>
      </c>
      <c r="D6" s="138" t="s">
        <v>53</v>
      </c>
      <c r="E6" s="138" t="s">
        <v>54</v>
      </c>
      <c r="F6" s="138" t="s">
        <v>55</v>
      </c>
      <c r="G6" s="158" t="s">
        <v>212</v>
      </c>
      <c r="H6" s="159"/>
      <c r="I6" s="160"/>
      <c r="J6" s="161"/>
    </row>
    <row r="7" spans="1:10" ht="55.8" customHeight="1" x14ac:dyDescent="0.3">
      <c r="A7" s="71"/>
      <c r="B7" s="41"/>
      <c r="C7" s="140">
        <v>1</v>
      </c>
      <c r="D7" s="141" t="s">
        <v>213</v>
      </c>
      <c r="E7" s="162" t="s">
        <v>200</v>
      </c>
      <c r="F7" s="163" t="s">
        <v>214</v>
      </c>
      <c r="G7" s="163"/>
      <c r="H7" s="164"/>
      <c r="I7" s="160"/>
      <c r="J7" s="99"/>
    </row>
    <row r="8" spans="1:10" ht="31.2" customHeight="1" x14ac:dyDescent="0.3">
      <c r="A8" s="71"/>
      <c r="B8" s="41"/>
      <c r="C8" s="140">
        <v>2</v>
      </c>
      <c r="D8" s="141" t="s">
        <v>215</v>
      </c>
      <c r="E8" s="162" t="s">
        <v>200</v>
      </c>
      <c r="F8" s="165" t="s">
        <v>216</v>
      </c>
      <c r="G8" s="162" t="s">
        <v>200</v>
      </c>
      <c r="H8" s="164"/>
      <c r="I8" s="160"/>
      <c r="J8" s="99" t="s">
        <v>217</v>
      </c>
    </row>
    <row r="9" spans="1:10" ht="24" customHeight="1" x14ac:dyDescent="0.3">
      <c r="A9" s="71"/>
      <c r="B9" s="41"/>
      <c r="C9" s="140" t="s">
        <v>218</v>
      </c>
      <c r="D9" s="153" t="s">
        <v>219</v>
      </c>
      <c r="E9" s="162" t="s">
        <v>200</v>
      </c>
      <c r="F9" s="165" t="s">
        <v>220</v>
      </c>
      <c r="G9" s="162" t="s">
        <v>200</v>
      </c>
      <c r="H9" s="164"/>
      <c r="I9" s="160"/>
      <c r="J9" s="99" t="s">
        <v>221</v>
      </c>
    </row>
    <row r="10" spans="1:10" ht="80.400000000000006" customHeight="1" x14ac:dyDescent="0.3">
      <c r="A10" s="71"/>
      <c r="B10" s="41"/>
      <c r="C10" s="140" t="s">
        <v>54</v>
      </c>
      <c r="D10" s="141" t="s">
        <v>222</v>
      </c>
      <c r="E10" s="162" t="s">
        <v>200</v>
      </c>
      <c r="F10" s="166" t="s">
        <v>223</v>
      </c>
      <c r="G10" s="162" t="s">
        <v>200</v>
      </c>
      <c r="H10" s="164"/>
      <c r="I10" s="160"/>
      <c r="J10" s="99" t="s">
        <v>224</v>
      </c>
    </row>
    <row r="11" spans="1:10" ht="50.4" customHeight="1" x14ac:dyDescent="0.3">
      <c r="A11" s="71"/>
      <c r="B11" s="41"/>
      <c r="C11" s="140" t="s">
        <v>55</v>
      </c>
      <c r="D11" s="141" t="s">
        <v>225</v>
      </c>
      <c r="E11" s="162" t="s">
        <v>200</v>
      </c>
      <c r="F11" s="163" t="s">
        <v>226</v>
      </c>
      <c r="G11" s="162" t="s">
        <v>200</v>
      </c>
      <c r="H11" s="164"/>
      <c r="I11" s="160"/>
      <c r="J11" s="99" t="s">
        <v>227</v>
      </c>
    </row>
    <row r="12" spans="1:10" ht="50.4" customHeight="1" x14ac:dyDescent="0.3">
      <c r="A12" s="71"/>
      <c r="B12" s="41"/>
      <c r="C12" s="140" t="s">
        <v>56</v>
      </c>
      <c r="D12" s="141" t="s">
        <v>228</v>
      </c>
      <c r="E12" s="162" t="s">
        <v>200</v>
      </c>
      <c r="F12" s="163" t="s">
        <v>229</v>
      </c>
      <c r="G12" s="162" t="s">
        <v>200</v>
      </c>
      <c r="H12" s="164"/>
      <c r="I12" s="160"/>
      <c r="J12" s="99"/>
    </row>
    <row r="13" spans="1:10" ht="24.6" customHeight="1" x14ac:dyDescent="0.3">
      <c r="A13" s="71"/>
      <c r="B13" s="41"/>
      <c r="C13" s="140" t="s">
        <v>57</v>
      </c>
      <c r="D13" s="141" t="s">
        <v>230</v>
      </c>
      <c r="E13" s="162" t="s">
        <v>200</v>
      </c>
      <c r="F13" s="165" t="s">
        <v>231</v>
      </c>
      <c r="G13" s="165"/>
      <c r="H13" s="164"/>
      <c r="I13" s="160"/>
      <c r="J13" s="99" t="s">
        <v>232</v>
      </c>
    </row>
    <row r="14" spans="1:10" ht="39.6" customHeight="1" x14ac:dyDescent="0.3">
      <c r="A14" s="71"/>
      <c r="B14" s="41"/>
      <c r="C14" s="140" t="s">
        <v>58</v>
      </c>
      <c r="D14" s="141" t="s">
        <v>233</v>
      </c>
      <c r="E14" s="162" t="s">
        <v>200</v>
      </c>
      <c r="F14" s="165" t="s">
        <v>234</v>
      </c>
      <c r="G14" s="165"/>
      <c r="H14" s="164"/>
      <c r="I14" s="160"/>
      <c r="J14" s="99" t="s">
        <v>235</v>
      </c>
    </row>
    <row r="15" spans="1:10" ht="62.4" customHeight="1" x14ac:dyDescent="0.3">
      <c r="A15" s="71"/>
      <c r="B15" s="41"/>
      <c r="C15" s="140" t="s">
        <v>159</v>
      </c>
      <c r="D15" s="141" t="s">
        <v>236</v>
      </c>
      <c r="E15" s="162" t="s">
        <v>76</v>
      </c>
      <c r="F15" s="167">
        <f>SUM(G15:H15)</f>
        <v>0</v>
      </c>
      <c r="G15" s="167">
        <f>SUMIF(List06_flag_year,"y",G16:G28)</f>
        <v>0</v>
      </c>
      <c r="H15" s="168"/>
      <c r="I15" s="169"/>
      <c r="J15" s="99" t="s">
        <v>237</v>
      </c>
    </row>
    <row r="16" spans="1:10" ht="48.6" customHeight="1" x14ac:dyDescent="0.3">
      <c r="A16" s="71"/>
      <c r="B16" s="41"/>
      <c r="C16" s="140" t="e">
        <f>#REF!</f>
        <v>#REF!</v>
      </c>
      <c r="D16" s="170"/>
      <c r="E16" s="162" t="s">
        <v>76</v>
      </c>
      <c r="F16" s="167">
        <f>SUM(F17:F18)</f>
        <v>0</v>
      </c>
      <c r="G16" s="167">
        <f>SUM(G17:G18)</f>
        <v>0</v>
      </c>
      <c r="H16" s="168" t="s">
        <v>238</v>
      </c>
      <c r="I16" s="169"/>
      <c r="J16" s="99" t="s">
        <v>239</v>
      </c>
    </row>
    <row r="17" spans="1:10" ht="69" customHeight="1" x14ac:dyDescent="0.3">
      <c r="A17" s="71"/>
      <c r="B17" s="41"/>
      <c r="C17" s="171" t="e">
        <f>#REF!&amp;"."&amp;#REF!</f>
        <v>#REF!</v>
      </c>
      <c r="D17" s="172"/>
      <c r="E17" s="173" t="s">
        <v>76</v>
      </c>
      <c r="F17" s="143"/>
      <c r="G17" s="174"/>
      <c r="H17" s="168" t="s">
        <v>240</v>
      </c>
      <c r="I17" s="169"/>
      <c r="J17" s="99" t="s">
        <v>241</v>
      </c>
    </row>
    <row r="18" spans="1:10" x14ac:dyDescent="0.3">
      <c r="A18" s="71"/>
      <c r="B18" s="41"/>
      <c r="C18" s="175"/>
      <c r="D18" s="176" t="s">
        <v>242</v>
      </c>
      <c r="E18" s="177"/>
      <c r="F18" s="178"/>
      <c r="G18" s="178"/>
      <c r="H18" s="179"/>
      <c r="I18" s="169"/>
      <c r="J18" s="99"/>
    </row>
    <row r="19" spans="1:10" ht="48" customHeight="1" x14ac:dyDescent="0.3">
      <c r="A19" s="55"/>
      <c r="B19" s="41"/>
      <c r="C19" s="180" t="e">
        <f>#REF!</f>
        <v>#REF!</v>
      </c>
      <c r="D19" s="170">
        <v>2017</v>
      </c>
      <c r="E19" s="181" t="s">
        <v>76</v>
      </c>
      <c r="F19" s="182">
        <f>SUM(F20:F21)</f>
        <v>216.46</v>
      </c>
      <c r="G19" s="167">
        <f>SUM(G20:G21)</f>
        <v>0</v>
      </c>
      <c r="H19" s="168" t="s">
        <v>238</v>
      </c>
      <c r="I19" s="169"/>
      <c r="J19" s="99" t="s">
        <v>239</v>
      </c>
    </row>
    <row r="20" spans="1:10" ht="58.8" customHeight="1" x14ac:dyDescent="0.3">
      <c r="A20" s="71"/>
      <c r="B20" s="41"/>
      <c r="C20" s="183" t="e">
        <f>#REF!&amp;"."&amp;#REF!</f>
        <v>#REF!</v>
      </c>
      <c r="D20" s="172" t="s">
        <v>243</v>
      </c>
      <c r="E20" s="162" t="s">
        <v>76</v>
      </c>
      <c r="F20" s="143">
        <v>216.46</v>
      </c>
      <c r="G20" s="174"/>
      <c r="H20" s="168" t="s">
        <v>240</v>
      </c>
      <c r="I20" s="169"/>
      <c r="J20" s="99" t="s">
        <v>241</v>
      </c>
    </row>
    <row r="21" spans="1:10" x14ac:dyDescent="0.3">
      <c r="A21" s="71"/>
      <c r="B21" s="41"/>
      <c r="C21" s="184"/>
      <c r="D21" s="176" t="s">
        <v>242</v>
      </c>
      <c r="E21" s="177"/>
      <c r="F21" s="178"/>
      <c r="G21" s="178"/>
      <c r="H21" s="179"/>
      <c r="I21" s="169"/>
      <c r="J21" s="99"/>
    </row>
    <row r="22" spans="1:10" ht="50.4" customHeight="1" x14ac:dyDescent="0.3">
      <c r="A22" s="55" t="s">
        <v>130</v>
      </c>
      <c r="B22" s="41"/>
      <c r="C22" s="140" t="e">
        <f>#REF!</f>
        <v>#REF!</v>
      </c>
      <c r="D22" s="170">
        <v>2018</v>
      </c>
      <c r="E22" s="162" t="s">
        <v>76</v>
      </c>
      <c r="F22" s="167">
        <f>SUM(F23:F24)</f>
        <v>375.59</v>
      </c>
      <c r="G22" s="167">
        <f>SUM(G23:G24)</f>
        <v>0</v>
      </c>
      <c r="H22" s="168" t="s">
        <v>238</v>
      </c>
      <c r="I22" s="169"/>
      <c r="J22" s="99" t="s">
        <v>239</v>
      </c>
    </row>
    <row r="23" spans="1:10" ht="58.8" customHeight="1" x14ac:dyDescent="0.3">
      <c r="A23" s="71"/>
      <c r="B23" s="41"/>
      <c r="C23" s="171" t="e">
        <f>#REF!&amp;"."&amp;#REF!</f>
        <v>#REF!</v>
      </c>
      <c r="D23" s="172" t="s">
        <v>243</v>
      </c>
      <c r="E23" s="173" t="s">
        <v>76</v>
      </c>
      <c r="F23" s="143">
        <v>375.59</v>
      </c>
      <c r="G23" s="174"/>
      <c r="H23" s="168" t="s">
        <v>240</v>
      </c>
      <c r="I23" s="169"/>
      <c r="J23" s="99" t="s">
        <v>241</v>
      </c>
    </row>
    <row r="24" spans="1:10" x14ac:dyDescent="0.3">
      <c r="A24" s="71"/>
      <c r="B24" s="41"/>
      <c r="C24" s="175"/>
      <c r="D24" s="176" t="s">
        <v>242</v>
      </c>
      <c r="E24" s="177"/>
      <c r="F24" s="178"/>
      <c r="G24" s="178"/>
      <c r="H24" s="179"/>
      <c r="I24" s="169"/>
      <c r="J24" s="99"/>
    </row>
    <row r="25" spans="1:10" ht="54.6" customHeight="1" x14ac:dyDescent="0.3">
      <c r="A25" s="55" t="s">
        <v>130</v>
      </c>
      <c r="B25" s="41"/>
      <c r="C25" s="140" t="e">
        <f>#REF!</f>
        <v>#REF!</v>
      </c>
      <c r="D25" s="170">
        <v>2019</v>
      </c>
      <c r="E25" s="162" t="s">
        <v>76</v>
      </c>
      <c r="F25" s="167">
        <f>SUM(F26:F27)</f>
        <v>973.48</v>
      </c>
      <c r="G25" s="167">
        <f>SUM(G26:G27)</f>
        <v>0</v>
      </c>
      <c r="H25" s="168" t="s">
        <v>238</v>
      </c>
      <c r="I25" s="169"/>
      <c r="J25" s="99" t="s">
        <v>239</v>
      </c>
    </row>
    <row r="26" spans="1:10" ht="65.400000000000006" customHeight="1" x14ac:dyDescent="0.3">
      <c r="A26" s="71"/>
      <c r="B26" s="41"/>
      <c r="C26" s="171" t="e">
        <f>#REF!&amp;"."&amp;#REF!</f>
        <v>#REF!</v>
      </c>
      <c r="D26" s="172" t="s">
        <v>243</v>
      </c>
      <c r="E26" s="173" t="s">
        <v>76</v>
      </c>
      <c r="F26" s="143">
        <v>973.48</v>
      </c>
      <c r="G26" s="174"/>
      <c r="H26" s="168" t="s">
        <v>240</v>
      </c>
      <c r="I26" s="169"/>
      <c r="J26" s="99" t="s">
        <v>241</v>
      </c>
    </row>
    <row r="27" spans="1:10" x14ac:dyDescent="0.3">
      <c r="A27" s="71"/>
      <c r="B27" s="41"/>
      <c r="C27" s="175"/>
      <c r="D27" s="176" t="s">
        <v>242</v>
      </c>
      <c r="E27" s="177"/>
      <c r="F27" s="178"/>
      <c r="G27" s="178"/>
      <c r="H27" s="179"/>
      <c r="I27" s="169"/>
      <c r="J27" s="99"/>
    </row>
    <row r="28" spans="1:10" x14ac:dyDescent="0.3">
      <c r="A28" s="71"/>
      <c r="B28" s="41"/>
      <c r="C28" s="184"/>
      <c r="D28" s="185" t="s">
        <v>244</v>
      </c>
      <c r="E28" s="185"/>
      <c r="F28" s="186"/>
      <c r="G28" s="186"/>
      <c r="H28" s="179"/>
      <c r="I28" s="187"/>
      <c r="J28" s="99"/>
    </row>
    <row r="29" spans="1:10" ht="21" customHeight="1" x14ac:dyDescent="0.3">
      <c r="A29" s="71"/>
      <c r="B29" s="41"/>
      <c r="C29" s="116" t="s">
        <v>162</v>
      </c>
      <c r="D29" s="97" t="s">
        <v>245</v>
      </c>
      <c r="E29" s="73" t="s">
        <v>200</v>
      </c>
      <c r="F29" s="73" t="s">
        <v>200</v>
      </c>
      <c r="G29" s="73" t="s">
        <v>200</v>
      </c>
      <c r="H29" s="188"/>
      <c r="I29" s="187"/>
      <c r="J29" s="99"/>
    </row>
    <row r="30" spans="1:10" ht="19.2" customHeight="1" x14ac:dyDescent="0.3">
      <c r="A30" s="71"/>
      <c r="B30" s="41"/>
      <c r="C30" s="116" t="s">
        <v>246</v>
      </c>
      <c r="D30" s="102" t="s">
        <v>247</v>
      </c>
      <c r="E30" s="73" t="s">
        <v>200</v>
      </c>
      <c r="F30" s="73" t="s">
        <v>200</v>
      </c>
      <c r="G30" s="73" t="s">
        <v>200</v>
      </c>
      <c r="H30" s="188"/>
      <c r="I30" s="187"/>
      <c r="J30" s="99"/>
    </row>
    <row r="31" spans="1:10" x14ac:dyDescent="0.3">
      <c r="A31" s="71"/>
      <c r="B31" s="41"/>
      <c r="C31" s="116" t="s">
        <v>248</v>
      </c>
      <c r="D31" s="105" t="s">
        <v>249</v>
      </c>
      <c r="E31" s="73" t="s">
        <v>250</v>
      </c>
      <c r="F31" s="118">
        <v>3</v>
      </c>
      <c r="G31" s="118"/>
      <c r="H31" s="188"/>
      <c r="I31" s="187"/>
      <c r="J31" s="99"/>
    </row>
    <row r="32" spans="1:10" x14ac:dyDescent="0.3">
      <c r="A32" s="71"/>
      <c r="B32" s="41"/>
      <c r="C32" s="116" t="s">
        <v>251</v>
      </c>
      <c r="D32" s="105" t="s">
        <v>252</v>
      </c>
      <c r="E32" s="73" t="s">
        <v>250</v>
      </c>
      <c r="F32" s="118">
        <v>3</v>
      </c>
      <c r="G32" s="118"/>
      <c r="H32" s="188"/>
      <c r="I32" s="187"/>
      <c r="J32" s="99"/>
    </row>
    <row r="33" spans="1:10" ht="21" customHeight="1" x14ac:dyDescent="0.3">
      <c r="A33" s="71"/>
      <c r="B33" s="41"/>
      <c r="C33" s="116" t="s">
        <v>253</v>
      </c>
      <c r="D33" s="102" t="s">
        <v>254</v>
      </c>
      <c r="E33" s="73" t="s">
        <v>200</v>
      </c>
      <c r="F33" s="73" t="s">
        <v>200</v>
      </c>
      <c r="G33" s="73" t="s">
        <v>200</v>
      </c>
      <c r="H33" s="188"/>
      <c r="I33" s="187"/>
      <c r="J33" s="99"/>
    </row>
    <row r="34" spans="1:10" ht="36" customHeight="1" x14ac:dyDescent="0.3">
      <c r="A34" s="71"/>
      <c r="B34" s="41"/>
      <c r="C34" s="116" t="s">
        <v>255</v>
      </c>
      <c r="D34" s="105" t="s">
        <v>249</v>
      </c>
      <c r="E34" s="73" t="s">
        <v>256</v>
      </c>
      <c r="F34" s="118">
        <v>0</v>
      </c>
      <c r="G34" s="118"/>
      <c r="H34" s="188"/>
      <c r="I34" s="187"/>
      <c r="J34" s="99" t="s">
        <v>257</v>
      </c>
    </row>
    <row r="35" spans="1:10" ht="40.200000000000003" customHeight="1" x14ac:dyDescent="0.3">
      <c r="A35" s="71"/>
      <c r="B35" s="41"/>
      <c r="C35" s="116" t="s">
        <v>258</v>
      </c>
      <c r="D35" s="105" t="s">
        <v>252</v>
      </c>
      <c r="E35" s="73" t="s">
        <v>256</v>
      </c>
      <c r="F35" s="118">
        <v>0</v>
      </c>
      <c r="G35" s="118"/>
      <c r="H35" s="188"/>
      <c r="I35" s="187"/>
      <c r="J35" s="99" t="s">
        <v>259</v>
      </c>
    </row>
    <row r="36" spans="1:10" ht="30.6" customHeight="1" x14ac:dyDescent="0.3">
      <c r="A36" s="71"/>
      <c r="B36" s="41"/>
      <c r="C36" s="116" t="s">
        <v>260</v>
      </c>
      <c r="D36" s="102" t="s">
        <v>261</v>
      </c>
      <c r="E36" s="73" t="s">
        <v>200</v>
      </c>
      <c r="F36" s="73" t="s">
        <v>200</v>
      </c>
      <c r="G36" s="73" t="s">
        <v>200</v>
      </c>
      <c r="H36" s="188"/>
      <c r="I36" s="187"/>
      <c r="J36" s="99"/>
    </row>
    <row r="37" spans="1:10" ht="36.6" customHeight="1" x14ac:dyDescent="0.3">
      <c r="A37" s="71"/>
      <c r="B37" s="41"/>
      <c r="C37" s="116" t="s">
        <v>262</v>
      </c>
      <c r="D37" s="105" t="s">
        <v>249</v>
      </c>
      <c r="E37" s="73" t="s">
        <v>263</v>
      </c>
      <c r="F37" s="118">
        <v>24</v>
      </c>
      <c r="G37" s="118"/>
      <c r="H37" s="188"/>
      <c r="I37" s="187"/>
      <c r="J37" s="99" t="s">
        <v>264</v>
      </c>
    </row>
    <row r="38" spans="1:10" ht="30.6" customHeight="1" x14ac:dyDescent="0.3">
      <c r="A38" s="71"/>
      <c r="B38" s="41"/>
      <c r="C38" s="116" t="s">
        <v>265</v>
      </c>
      <c r="D38" s="105" t="s">
        <v>252</v>
      </c>
      <c r="E38" s="73" t="s">
        <v>263</v>
      </c>
      <c r="F38" s="118">
        <v>24</v>
      </c>
      <c r="G38" s="118"/>
      <c r="H38" s="188"/>
      <c r="I38" s="187"/>
      <c r="J38" s="99" t="s">
        <v>266</v>
      </c>
    </row>
    <row r="39" spans="1:10" ht="24" customHeight="1" x14ac:dyDescent="0.3">
      <c r="A39" s="71"/>
      <c r="B39" s="41"/>
      <c r="C39" s="116" t="s">
        <v>267</v>
      </c>
      <c r="D39" s="102" t="s">
        <v>268</v>
      </c>
      <c r="E39" s="73" t="s">
        <v>200</v>
      </c>
      <c r="F39" s="73" t="s">
        <v>200</v>
      </c>
      <c r="G39" s="73" t="s">
        <v>200</v>
      </c>
      <c r="H39" s="188"/>
      <c r="I39" s="187"/>
      <c r="J39" s="99"/>
    </row>
    <row r="40" spans="1:10" ht="28.8" customHeight="1" x14ac:dyDescent="0.3">
      <c r="A40" s="71"/>
      <c r="B40" s="41"/>
      <c r="C40" s="116" t="s">
        <v>269</v>
      </c>
      <c r="D40" s="105" t="s">
        <v>249</v>
      </c>
      <c r="E40" s="73" t="s">
        <v>195</v>
      </c>
      <c r="F40" s="118">
        <v>0</v>
      </c>
      <c r="G40" s="118"/>
      <c r="H40" s="188"/>
      <c r="I40" s="187"/>
      <c r="J40" s="99" t="s">
        <v>270</v>
      </c>
    </row>
    <row r="41" spans="1:10" ht="31.2" customHeight="1" x14ac:dyDescent="0.3">
      <c r="A41" s="71"/>
      <c r="B41" s="41"/>
      <c r="C41" s="116" t="s">
        <v>271</v>
      </c>
      <c r="D41" s="105" t="s">
        <v>252</v>
      </c>
      <c r="E41" s="73" t="s">
        <v>195</v>
      </c>
      <c r="F41" s="118">
        <v>0</v>
      </c>
      <c r="G41" s="118"/>
      <c r="H41" s="188"/>
      <c r="I41" s="187"/>
      <c r="J41" s="99" t="s">
        <v>272</v>
      </c>
    </row>
    <row r="42" spans="1:10" ht="31.8" customHeight="1" x14ac:dyDescent="0.3">
      <c r="A42" s="71"/>
      <c r="B42" s="41"/>
      <c r="C42" s="116" t="s">
        <v>273</v>
      </c>
      <c r="D42" s="102" t="s">
        <v>274</v>
      </c>
      <c r="E42" s="73" t="s">
        <v>200</v>
      </c>
      <c r="F42" s="73" t="s">
        <v>200</v>
      </c>
      <c r="G42" s="73" t="s">
        <v>200</v>
      </c>
      <c r="H42" s="188"/>
      <c r="I42" s="187"/>
      <c r="J42" s="99"/>
    </row>
    <row r="43" spans="1:10" x14ac:dyDescent="0.3">
      <c r="A43" s="71"/>
      <c r="B43" s="41"/>
      <c r="C43" s="116" t="s">
        <v>275</v>
      </c>
      <c r="D43" s="105" t="s">
        <v>249</v>
      </c>
      <c r="E43" s="73" t="s">
        <v>195</v>
      </c>
      <c r="F43" s="118"/>
      <c r="G43" s="118"/>
      <c r="H43" s="188"/>
      <c r="I43" s="187"/>
      <c r="J43" s="99"/>
    </row>
    <row r="44" spans="1:10" x14ac:dyDescent="0.3">
      <c r="A44" s="71"/>
      <c r="B44" s="41"/>
      <c r="C44" s="116" t="s">
        <v>276</v>
      </c>
      <c r="D44" s="105" t="s">
        <v>252</v>
      </c>
      <c r="E44" s="73" t="s">
        <v>195</v>
      </c>
      <c r="F44" s="118"/>
      <c r="G44" s="118"/>
      <c r="H44" s="188"/>
      <c r="I44" s="187"/>
      <c r="J44" s="99"/>
    </row>
    <row r="45" spans="1:10" ht="35.4" customHeight="1" x14ac:dyDescent="0.3">
      <c r="A45" s="71"/>
      <c r="B45" s="41"/>
      <c r="C45" s="116" t="s">
        <v>277</v>
      </c>
      <c r="D45" s="102" t="s">
        <v>278</v>
      </c>
      <c r="E45" s="73" t="s">
        <v>200</v>
      </c>
      <c r="F45" s="73" t="s">
        <v>200</v>
      </c>
      <c r="G45" s="73" t="s">
        <v>200</v>
      </c>
      <c r="H45" s="188"/>
      <c r="I45" s="187"/>
      <c r="J45" s="99"/>
    </row>
    <row r="46" spans="1:10" ht="35.4" customHeight="1" x14ac:dyDescent="0.3">
      <c r="A46" s="71"/>
      <c r="B46" s="41"/>
      <c r="C46" s="116" t="s">
        <v>279</v>
      </c>
      <c r="D46" s="105" t="s">
        <v>249</v>
      </c>
      <c r="E46" s="73" t="s">
        <v>280</v>
      </c>
      <c r="F46" s="118"/>
      <c r="G46" s="118"/>
      <c r="H46" s="188"/>
      <c r="I46" s="187"/>
      <c r="J46" s="99" t="s">
        <v>281</v>
      </c>
    </row>
    <row r="47" spans="1:10" ht="30.6" customHeight="1" x14ac:dyDescent="0.3">
      <c r="A47" s="71"/>
      <c r="B47" s="41"/>
      <c r="C47" s="116" t="s">
        <v>282</v>
      </c>
      <c r="D47" s="105" t="s">
        <v>252</v>
      </c>
      <c r="E47" s="73" t="s">
        <v>280</v>
      </c>
      <c r="F47" s="118"/>
      <c r="G47" s="118"/>
      <c r="H47" s="188"/>
      <c r="I47" s="187"/>
      <c r="J47" s="99" t="s">
        <v>283</v>
      </c>
    </row>
    <row r="48" spans="1:10" ht="26.4" customHeight="1" x14ac:dyDescent="0.3">
      <c r="A48" s="71"/>
      <c r="B48" s="41"/>
      <c r="C48" s="116" t="s">
        <v>284</v>
      </c>
      <c r="D48" s="102" t="s">
        <v>285</v>
      </c>
      <c r="E48" s="73" t="s">
        <v>200</v>
      </c>
      <c r="F48" s="73" t="s">
        <v>200</v>
      </c>
      <c r="G48" s="73" t="s">
        <v>200</v>
      </c>
      <c r="H48" s="188"/>
      <c r="I48" s="187"/>
      <c r="J48" s="99"/>
    </row>
    <row r="49" spans="1:10" ht="32.4" customHeight="1" x14ac:dyDescent="0.3">
      <c r="A49" s="71"/>
      <c r="B49" s="41"/>
      <c r="C49" s="116" t="s">
        <v>286</v>
      </c>
      <c r="D49" s="105" t="s">
        <v>249</v>
      </c>
      <c r="E49" s="73" t="s">
        <v>287</v>
      </c>
      <c r="F49" s="118"/>
      <c r="G49" s="118"/>
      <c r="H49" s="188"/>
      <c r="I49" s="187"/>
      <c r="J49" s="99" t="s">
        <v>288</v>
      </c>
    </row>
    <row r="50" spans="1:10" ht="28.2" customHeight="1" x14ac:dyDescent="0.3">
      <c r="A50" s="71"/>
      <c r="B50" s="41"/>
      <c r="C50" s="116" t="s">
        <v>289</v>
      </c>
      <c r="D50" s="105" t="s">
        <v>252</v>
      </c>
      <c r="E50" s="73" t="s">
        <v>287</v>
      </c>
      <c r="F50" s="118"/>
      <c r="G50" s="118"/>
      <c r="H50" s="188"/>
      <c r="I50" s="187"/>
      <c r="J50" s="99" t="s">
        <v>290</v>
      </c>
    </row>
    <row r="51" spans="1:10" ht="22.2" customHeight="1" x14ac:dyDescent="0.3">
      <c r="A51" s="71"/>
      <c r="B51" s="41"/>
      <c r="C51" s="116" t="s">
        <v>291</v>
      </c>
      <c r="D51" s="102" t="s">
        <v>292</v>
      </c>
      <c r="E51" s="73" t="s">
        <v>200</v>
      </c>
      <c r="F51" s="73" t="s">
        <v>200</v>
      </c>
      <c r="G51" s="73" t="s">
        <v>200</v>
      </c>
      <c r="H51" s="188"/>
      <c r="I51" s="187"/>
      <c r="J51" s="99"/>
    </row>
    <row r="52" spans="1:10" ht="24.6" customHeight="1" x14ac:dyDescent="0.3">
      <c r="A52" s="71"/>
      <c r="B52" s="41"/>
      <c r="C52" s="116" t="s">
        <v>293</v>
      </c>
      <c r="D52" s="105" t="s">
        <v>249</v>
      </c>
      <c r="E52" s="73" t="s">
        <v>294</v>
      </c>
      <c r="F52" s="118"/>
      <c r="G52" s="118"/>
      <c r="H52" s="188"/>
      <c r="I52" s="187"/>
      <c r="J52" s="99" t="s">
        <v>295</v>
      </c>
    </row>
    <row r="53" spans="1:10" ht="21.6" customHeight="1" x14ac:dyDescent="0.3">
      <c r="A53" s="71"/>
      <c r="B53" s="41"/>
      <c r="C53" s="116" t="s">
        <v>296</v>
      </c>
      <c r="D53" s="105" t="s">
        <v>252</v>
      </c>
      <c r="E53" s="73" t="s">
        <v>294</v>
      </c>
      <c r="F53" s="118"/>
      <c r="G53" s="118"/>
      <c r="H53" s="188"/>
      <c r="I53" s="187"/>
      <c r="J53" s="99" t="s">
        <v>297</v>
      </c>
    </row>
    <row r="54" spans="1:10" ht="22.8" customHeight="1" x14ac:dyDescent="0.3">
      <c r="A54" s="71"/>
      <c r="B54" s="41"/>
      <c r="C54" s="116" t="s">
        <v>298</v>
      </c>
      <c r="D54" s="102" t="s">
        <v>299</v>
      </c>
      <c r="E54" s="73" t="s">
        <v>200</v>
      </c>
      <c r="F54" s="73" t="s">
        <v>200</v>
      </c>
      <c r="G54" s="73" t="s">
        <v>200</v>
      </c>
      <c r="H54" s="188"/>
      <c r="I54" s="187"/>
      <c r="J54" s="99"/>
    </row>
    <row r="55" spans="1:10" ht="28.8" customHeight="1" x14ac:dyDescent="0.3">
      <c r="A55" s="71"/>
      <c r="B55" s="41"/>
      <c r="C55" s="116" t="s">
        <v>300</v>
      </c>
      <c r="D55" s="105" t="s">
        <v>249</v>
      </c>
      <c r="E55" s="73" t="s">
        <v>301</v>
      </c>
      <c r="F55" s="118">
        <v>0</v>
      </c>
      <c r="G55" s="118"/>
      <c r="H55" s="188"/>
      <c r="I55" s="187"/>
      <c r="J55" s="99" t="s">
        <v>302</v>
      </c>
    </row>
    <row r="56" spans="1:10" ht="26.4" customHeight="1" x14ac:dyDescent="0.3">
      <c r="A56" s="71"/>
      <c r="B56" s="41"/>
      <c r="C56" s="116" t="s">
        <v>303</v>
      </c>
      <c r="D56" s="105" t="s">
        <v>252</v>
      </c>
      <c r="E56" s="73" t="s">
        <v>301</v>
      </c>
      <c r="F56" s="118">
        <v>6.1</v>
      </c>
      <c r="G56" s="118"/>
      <c r="H56" s="188"/>
      <c r="I56" s="187"/>
      <c r="J56" s="99" t="s">
        <v>304</v>
      </c>
    </row>
    <row r="57" spans="1:10" ht="28.2" customHeight="1" x14ac:dyDescent="0.3">
      <c r="A57" s="71"/>
      <c r="B57" s="41"/>
      <c r="C57" s="116" t="s">
        <v>305</v>
      </c>
      <c r="D57" s="102" t="s">
        <v>306</v>
      </c>
      <c r="E57" s="73" t="s">
        <v>200</v>
      </c>
      <c r="F57" s="73" t="s">
        <v>200</v>
      </c>
      <c r="G57" s="73" t="s">
        <v>200</v>
      </c>
      <c r="H57" s="188"/>
      <c r="I57" s="187"/>
      <c r="J57" s="99" t="s">
        <v>307</v>
      </c>
    </row>
    <row r="58" spans="1:10" ht="53.4" customHeight="1" x14ac:dyDescent="0.3">
      <c r="A58" s="71"/>
      <c r="B58" s="41"/>
      <c r="C58" s="116" t="s">
        <v>308</v>
      </c>
      <c r="D58" s="105" t="s">
        <v>249</v>
      </c>
      <c r="E58" s="73" t="s">
        <v>309</v>
      </c>
      <c r="F58" s="118"/>
      <c r="G58" s="118"/>
      <c r="H58" s="188"/>
      <c r="I58" s="187"/>
      <c r="J58" s="99" t="s">
        <v>310</v>
      </c>
    </row>
    <row r="59" spans="1:10" ht="49.2" customHeight="1" x14ac:dyDescent="0.3">
      <c r="A59" s="71"/>
      <c r="B59" s="41"/>
      <c r="C59" s="116" t="s">
        <v>311</v>
      </c>
      <c r="D59" s="105" t="s">
        <v>252</v>
      </c>
      <c r="E59" s="73" t="s">
        <v>309</v>
      </c>
      <c r="F59" s="118"/>
      <c r="G59" s="118"/>
      <c r="H59" s="188"/>
      <c r="I59" s="187"/>
      <c r="J59" s="99" t="s">
        <v>312</v>
      </c>
    </row>
    <row r="60" spans="1:10" x14ac:dyDescent="0.3">
      <c r="A60" s="71"/>
      <c r="B60" s="41"/>
      <c r="C60" s="116" t="e">
        <f>#REF!</f>
        <v>#REF!</v>
      </c>
      <c r="D60" s="189"/>
      <c r="E60" s="190"/>
      <c r="F60" s="73" t="s">
        <v>200</v>
      </c>
      <c r="G60" s="73" t="s">
        <v>200</v>
      </c>
      <c r="H60" s="188"/>
      <c r="I60" s="187"/>
      <c r="J60" s="99"/>
    </row>
    <row r="61" spans="1:10" x14ac:dyDescent="0.3">
      <c r="A61" s="71"/>
      <c r="B61" s="41"/>
      <c r="C61" s="191" t="e">
        <f>#REF!&amp;".1"</f>
        <v>#REF!</v>
      </c>
      <c r="D61" s="105" t="s">
        <v>249</v>
      </c>
      <c r="E61" s="191" t="str">
        <f>IF(E60="","x",E60)</f>
        <v>x</v>
      </c>
      <c r="F61" s="118"/>
      <c r="G61" s="118"/>
      <c r="H61" s="188"/>
      <c r="I61" s="187"/>
      <c r="J61" s="99"/>
    </row>
    <row r="62" spans="1:10" x14ac:dyDescent="0.3">
      <c r="A62" s="71"/>
      <c r="B62" s="41"/>
      <c r="C62" s="191" t="e">
        <f>#REF!&amp;".2"</f>
        <v>#REF!</v>
      </c>
      <c r="D62" s="105" t="s">
        <v>252</v>
      </c>
      <c r="E62" s="191" t="str">
        <f>IF(E60="","x",E60)</f>
        <v>x</v>
      </c>
      <c r="F62" s="118"/>
      <c r="G62" s="118"/>
      <c r="H62" s="188"/>
      <c r="I62" s="187"/>
      <c r="J62" s="99"/>
    </row>
    <row r="63" spans="1:10" x14ac:dyDescent="0.3">
      <c r="A63" s="71"/>
      <c r="B63" s="41"/>
      <c r="C63" s="192"/>
      <c r="D63" s="193" t="s">
        <v>313</v>
      </c>
      <c r="E63" s="193"/>
      <c r="F63" s="194"/>
      <c r="G63" s="194"/>
      <c r="H63" s="179"/>
      <c r="I63" s="187"/>
      <c r="J63" s="99"/>
    </row>
    <row r="64" spans="1:10" ht="29.4" customHeight="1" x14ac:dyDescent="0.3">
      <c r="A64" s="71"/>
      <c r="B64" s="41"/>
      <c r="C64" s="140" t="s">
        <v>164</v>
      </c>
      <c r="D64" s="141" t="s">
        <v>314</v>
      </c>
      <c r="E64" s="162" t="s">
        <v>200</v>
      </c>
      <c r="F64" s="162" t="s">
        <v>200</v>
      </c>
      <c r="G64" s="162" t="s">
        <v>200</v>
      </c>
      <c r="H64" s="195"/>
      <c r="I64" s="187"/>
      <c r="J64" s="99"/>
    </row>
    <row r="65" spans="1:10" ht="39" customHeight="1" x14ac:dyDescent="0.3">
      <c r="A65" s="71"/>
      <c r="B65" s="41"/>
      <c r="C65" s="140" t="e">
        <f>#REF!</f>
        <v>#REF!</v>
      </c>
      <c r="D65" s="153" t="s">
        <v>315</v>
      </c>
      <c r="E65" s="162" t="s">
        <v>76</v>
      </c>
      <c r="F65" s="167">
        <f ca="1">SUM(F66:F69)</f>
        <v>973.48</v>
      </c>
      <c r="G65" s="167">
        <f ca="1">SUM(G66:G69)</f>
        <v>0</v>
      </c>
      <c r="H65" s="195"/>
      <c r="I65" s="187"/>
      <c r="J65" s="99" t="s">
        <v>316</v>
      </c>
    </row>
    <row r="66" spans="1:10" ht="31.8" customHeight="1" x14ac:dyDescent="0.3">
      <c r="A66" s="71"/>
      <c r="B66" s="41"/>
      <c r="C66" s="183" t="e">
        <f>#REF!&amp;".1"</f>
        <v>#REF!</v>
      </c>
      <c r="D66" s="196" t="s">
        <v>317</v>
      </c>
      <c r="E66" s="162" t="s">
        <v>76</v>
      </c>
      <c r="F66" s="167">
        <f t="shared" ref="F66:G69" ca="1" si="0">SUMIF($G$74:$G$84,$G66,F$74:F$84)</f>
        <v>0</v>
      </c>
      <c r="G66" s="167">
        <f t="shared" ca="1" si="0"/>
        <v>0</v>
      </c>
      <c r="H66" s="195"/>
      <c r="I66" s="187"/>
      <c r="J66" s="99" t="s">
        <v>318</v>
      </c>
    </row>
    <row r="67" spans="1:10" ht="29.4" customHeight="1" x14ac:dyDescent="0.3">
      <c r="A67" s="71"/>
      <c r="B67" s="41"/>
      <c r="C67" s="183" t="e">
        <f>#REF!&amp;".2"</f>
        <v>#REF!</v>
      </c>
      <c r="D67" s="196" t="s">
        <v>319</v>
      </c>
      <c r="E67" s="162" t="s">
        <v>76</v>
      </c>
      <c r="F67" s="167">
        <f t="shared" ca="1" si="0"/>
        <v>0</v>
      </c>
      <c r="G67" s="167">
        <f t="shared" ca="1" si="0"/>
        <v>0</v>
      </c>
      <c r="H67" s="195"/>
      <c r="I67" s="187"/>
      <c r="J67" s="99" t="s">
        <v>320</v>
      </c>
    </row>
    <row r="68" spans="1:10" ht="31.2" customHeight="1" x14ac:dyDescent="0.3">
      <c r="A68" s="71"/>
      <c r="B68" s="41"/>
      <c r="C68" s="183" t="e">
        <f>#REF!&amp;".3"</f>
        <v>#REF!</v>
      </c>
      <c r="D68" s="196" t="s">
        <v>321</v>
      </c>
      <c r="E68" s="162" t="s">
        <v>76</v>
      </c>
      <c r="F68" s="167">
        <f t="shared" ca="1" si="0"/>
        <v>0</v>
      </c>
      <c r="G68" s="167">
        <f t="shared" ca="1" si="0"/>
        <v>0</v>
      </c>
      <c r="H68" s="195"/>
      <c r="I68" s="187"/>
      <c r="J68" s="99" t="s">
        <v>322</v>
      </c>
    </row>
    <row r="69" spans="1:10" ht="28.2" customHeight="1" x14ac:dyDescent="0.3">
      <c r="A69" s="71"/>
      <c r="B69" s="41"/>
      <c r="C69" s="183" t="e">
        <f>#REF!&amp;".4"</f>
        <v>#REF!</v>
      </c>
      <c r="D69" s="196" t="s">
        <v>323</v>
      </c>
      <c r="E69" s="162" t="s">
        <v>76</v>
      </c>
      <c r="F69" s="167">
        <f t="shared" ca="1" si="0"/>
        <v>973.48</v>
      </c>
      <c r="G69" s="167">
        <f t="shared" ca="1" si="0"/>
        <v>0</v>
      </c>
      <c r="H69" s="195"/>
      <c r="I69" s="187"/>
      <c r="J69" s="99" t="s">
        <v>324</v>
      </c>
    </row>
    <row r="70" spans="1:10" ht="56.4" customHeight="1" x14ac:dyDescent="0.3">
      <c r="A70" s="71"/>
      <c r="B70" s="41"/>
      <c r="C70" s="140" t="e">
        <f>#REF!</f>
        <v>#REF!</v>
      </c>
      <c r="D70" s="197"/>
      <c r="E70" s="162" t="s">
        <v>76</v>
      </c>
      <c r="F70" s="167">
        <f>SUM(F71:F74)</f>
        <v>0</v>
      </c>
      <c r="G70" s="167">
        <f>SUM(G71:G74)</f>
        <v>0</v>
      </c>
      <c r="H70" s="195">
        <f>D70</f>
        <v>0</v>
      </c>
      <c r="I70" s="187"/>
      <c r="J70" s="99" t="s">
        <v>325</v>
      </c>
    </row>
    <row r="71" spans="1:10" ht="16.2" customHeight="1" x14ac:dyDescent="0.3">
      <c r="A71" s="71"/>
      <c r="B71" s="41"/>
      <c r="C71" s="183" t="e">
        <f>#REF!&amp;".1"</f>
        <v>#REF!</v>
      </c>
      <c r="D71" s="196" t="s">
        <v>317</v>
      </c>
      <c r="E71" s="162" t="s">
        <v>76</v>
      </c>
      <c r="F71" s="143"/>
      <c r="G71" s="143"/>
      <c r="H71" s="195"/>
      <c r="I71" s="187"/>
      <c r="J71" s="99"/>
    </row>
    <row r="72" spans="1:10" ht="19.8" customHeight="1" x14ac:dyDescent="0.3">
      <c r="A72" s="71"/>
      <c r="B72" s="41"/>
      <c r="C72" s="183" t="e">
        <f>#REF!&amp;".2"</f>
        <v>#REF!</v>
      </c>
      <c r="D72" s="196" t="s">
        <v>319</v>
      </c>
      <c r="E72" s="162" t="s">
        <v>76</v>
      </c>
      <c r="F72" s="143"/>
      <c r="G72" s="143"/>
      <c r="H72" s="195"/>
      <c r="I72" s="187"/>
      <c r="J72" s="99"/>
    </row>
    <row r="73" spans="1:10" ht="20.399999999999999" customHeight="1" x14ac:dyDescent="0.3">
      <c r="A73" s="71"/>
      <c r="B73" s="41"/>
      <c r="C73" s="183" t="e">
        <f>#REF!&amp;".3"</f>
        <v>#REF!</v>
      </c>
      <c r="D73" s="196" t="s">
        <v>321</v>
      </c>
      <c r="E73" s="162" t="s">
        <v>76</v>
      </c>
      <c r="F73" s="143"/>
      <c r="G73" s="143"/>
      <c r="H73" s="195"/>
      <c r="I73" s="187"/>
      <c r="J73" s="99"/>
    </row>
    <row r="74" spans="1:10" ht="15.6" customHeight="1" x14ac:dyDescent="0.3">
      <c r="A74" s="71"/>
      <c r="B74" s="41"/>
      <c r="C74" s="183" t="e">
        <f>#REF!&amp;".4"</f>
        <v>#REF!</v>
      </c>
      <c r="D74" s="196" t="s">
        <v>323</v>
      </c>
      <c r="E74" s="162" t="s">
        <v>76</v>
      </c>
      <c r="F74" s="143"/>
      <c r="G74" s="143"/>
      <c r="H74" s="195"/>
      <c r="I74" s="187"/>
      <c r="J74" s="99"/>
    </row>
    <row r="75" spans="1:10" ht="62.4" customHeight="1" x14ac:dyDescent="0.3">
      <c r="A75" s="71"/>
      <c r="B75" s="55"/>
      <c r="C75" s="140" t="e">
        <f>#REF!</f>
        <v>#REF!</v>
      </c>
      <c r="D75" s="197" t="s">
        <v>243</v>
      </c>
      <c r="E75" s="162" t="s">
        <v>76</v>
      </c>
      <c r="F75" s="167">
        <f>SUM(F76:F79)</f>
        <v>973.48</v>
      </c>
      <c r="G75" s="167">
        <f>SUM(G76:G79)</f>
        <v>0</v>
      </c>
      <c r="H75" s="198" t="str">
        <f>D75</f>
        <v>прибыль, направленная на инвестиции</v>
      </c>
      <c r="I75" s="199"/>
      <c r="J75" s="200" t="s">
        <v>325</v>
      </c>
    </row>
    <row r="76" spans="1:10" ht="24.6" customHeight="1" x14ac:dyDescent="0.3">
      <c r="A76" s="71"/>
      <c r="B76" s="41"/>
      <c r="C76" s="183" t="e">
        <f>#REF!&amp;".1"</f>
        <v>#REF!</v>
      </c>
      <c r="D76" s="196" t="s">
        <v>317</v>
      </c>
      <c r="E76" s="162" t="s">
        <v>76</v>
      </c>
      <c r="F76" s="143">
        <v>0</v>
      </c>
      <c r="G76" s="143"/>
      <c r="H76" s="195"/>
      <c r="I76" s="187"/>
      <c r="J76" s="99"/>
    </row>
    <row r="77" spans="1:10" ht="21" customHeight="1" x14ac:dyDescent="0.3">
      <c r="A77" s="71"/>
      <c r="B77" s="41"/>
      <c r="C77" s="183" t="e">
        <f>#REF!&amp;".2"</f>
        <v>#REF!</v>
      </c>
      <c r="D77" s="196" t="s">
        <v>319</v>
      </c>
      <c r="E77" s="162" t="s">
        <v>76</v>
      </c>
      <c r="F77" s="143">
        <v>0</v>
      </c>
      <c r="G77" s="143"/>
      <c r="H77" s="195"/>
      <c r="I77" s="187"/>
      <c r="J77" s="99"/>
    </row>
    <row r="78" spans="1:10" ht="19.8" customHeight="1" x14ac:dyDescent="0.3">
      <c r="A78" s="71"/>
      <c r="B78" s="41"/>
      <c r="C78" s="183" t="e">
        <f>#REF!&amp;".3"</f>
        <v>#REF!</v>
      </c>
      <c r="D78" s="196" t="s">
        <v>321</v>
      </c>
      <c r="E78" s="162" t="s">
        <v>76</v>
      </c>
      <c r="F78" s="143">
        <v>0</v>
      </c>
      <c r="G78" s="143"/>
      <c r="H78" s="195"/>
      <c r="I78" s="187"/>
      <c r="J78" s="99"/>
    </row>
    <row r="79" spans="1:10" ht="18" customHeight="1" x14ac:dyDescent="0.3">
      <c r="A79" s="71"/>
      <c r="B79" s="41"/>
      <c r="C79" s="183" t="e">
        <f>#REF!&amp;".4"</f>
        <v>#REF!</v>
      </c>
      <c r="D79" s="196" t="s">
        <v>323</v>
      </c>
      <c r="E79" s="162" t="s">
        <v>76</v>
      </c>
      <c r="F79" s="143">
        <v>973.48</v>
      </c>
      <c r="G79" s="143"/>
      <c r="H79" s="195"/>
      <c r="I79" s="187"/>
      <c r="J79" s="99"/>
    </row>
    <row r="80" spans="1:10" x14ac:dyDescent="0.3">
      <c r="A80" s="71"/>
      <c r="B80" s="41"/>
      <c r="C80" s="201"/>
      <c r="D80" s="177" t="s">
        <v>242</v>
      </c>
      <c r="E80" s="177"/>
      <c r="F80" s="178"/>
      <c r="G80" s="178"/>
      <c r="H80" s="202"/>
      <c r="I80" s="187"/>
      <c r="J80" s="99"/>
    </row>
    <row r="81" spans="1:10" x14ac:dyDescent="0.3">
      <c r="A81" s="71"/>
      <c r="B81" s="41"/>
      <c r="C81" s="43"/>
      <c r="D81" s="43"/>
      <c r="E81" s="43"/>
      <c r="F81" s="43"/>
      <c r="G81" s="203"/>
      <c r="H81" s="41"/>
      <c r="I81" s="41"/>
      <c r="J81" s="41"/>
    </row>
    <row r="82" spans="1:10" x14ac:dyDescent="0.3">
      <c r="A82" s="71"/>
      <c r="B82" s="41"/>
      <c r="C82" s="204">
        <v>1</v>
      </c>
      <c r="D82" s="247" t="s">
        <v>326</v>
      </c>
      <c r="E82" s="247"/>
      <c r="F82" s="247"/>
      <c r="G82" s="247"/>
      <c r="H82" s="247"/>
      <c r="I82" s="247"/>
      <c r="J82" s="247"/>
    </row>
    <row r="83" spans="1:10" x14ac:dyDescent="0.3">
      <c r="A83" s="71"/>
      <c r="B83" s="41"/>
      <c r="C83" s="205">
        <v>2</v>
      </c>
      <c r="D83" s="248" t="s">
        <v>327</v>
      </c>
      <c r="E83" s="248"/>
      <c r="F83" s="248"/>
      <c r="G83" s="248"/>
      <c r="H83" s="248"/>
      <c r="I83" s="248"/>
      <c r="J83" s="248"/>
    </row>
    <row r="84" spans="1:10" x14ac:dyDescent="0.3">
      <c r="A84" s="71"/>
      <c r="B84" s="41"/>
      <c r="C84" s="41"/>
      <c r="D84" s="41"/>
      <c r="E84" s="41"/>
      <c r="F84" s="41"/>
      <c r="G84" s="41"/>
      <c r="H84" s="41"/>
      <c r="I84" s="41"/>
      <c r="J84" s="41"/>
    </row>
    <row r="85" spans="1:10" x14ac:dyDescent="0.3">
      <c r="A85" s="71"/>
      <c r="B85" s="41"/>
      <c r="C85" s="41"/>
      <c r="D85" s="41"/>
      <c r="E85" s="41"/>
      <c r="F85" s="41"/>
      <c r="G85" s="41"/>
      <c r="H85" s="41"/>
      <c r="I85" s="41"/>
      <c r="J85" s="41"/>
    </row>
    <row r="86" spans="1:10" x14ac:dyDescent="0.3">
      <c r="A86" s="71"/>
      <c r="B86" s="41"/>
      <c r="C86" s="41"/>
      <c r="D86" s="41"/>
      <c r="E86" s="41"/>
      <c r="F86" s="41"/>
      <c r="G86" s="41"/>
      <c r="H86" s="41"/>
      <c r="I86" s="41"/>
      <c r="J86" s="41"/>
    </row>
    <row r="87" spans="1:10" x14ac:dyDescent="0.3">
      <c r="A87" s="71"/>
      <c r="B87" s="41"/>
      <c r="C87" s="41"/>
      <c r="D87" s="41"/>
      <c r="E87" s="41"/>
      <c r="F87" s="41"/>
      <c r="G87" s="41"/>
      <c r="H87" s="41"/>
      <c r="I87" s="41"/>
      <c r="J87" s="41"/>
    </row>
    <row r="88" spans="1:10" x14ac:dyDescent="0.3">
      <c r="A88" s="71"/>
      <c r="B88" s="41"/>
      <c r="C88" s="41"/>
      <c r="D88" s="41"/>
      <c r="E88" s="41"/>
      <c r="F88" s="41"/>
      <c r="G88" s="41"/>
      <c r="H88" s="41"/>
      <c r="I88" s="41"/>
      <c r="J88" s="41"/>
    </row>
    <row r="89" spans="1:10" x14ac:dyDescent="0.3">
      <c r="A89" s="71"/>
      <c r="B89" s="41"/>
      <c r="C89" s="41"/>
      <c r="D89" s="41"/>
      <c r="E89" s="41"/>
      <c r="F89" s="41"/>
      <c r="G89" s="41"/>
      <c r="H89" s="41"/>
      <c r="I89" s="41"/>
      <c r="J89" s="41"/>
    </row>
    <row r="90" spans="1:10" x14ac:dyDescent="0.3">
      <c r="A90" s="71"/>
      <c r="B90" s="41"/>
      <c r="C90" s="41"/>
      <c r="D90" s="41"/>
      <c r="E90" s="41"/>
      <c r="F90" s="41"/>
      <c r="G90" s="41"/>
      <c r="H90" s="41"/>
      <c r="I90" s="41"/>
      <c r="J90" s="41"/>
    </row>
    <row r="91" spans="1:10" x14ac:dyDescent="0.3">
      <c r="A91" s="71"/>
      <c r="B91" s="41"/>
      <c r="C91" s="41"/>
      <c r="D91" s="41"/>
      <c r="E91" s="41"/>
      <c r="F91" s="41"/>
      <c r="G91" s="41"/>
      <c r="H91" s="41"/>
      <c r="I91" s="41"/>
      <c r="J91" s="41"/>
    </row>
    <row r="92" spans="1:10" x14ac:dyDescent="0.3">
      <c r="A92" s="71"/>
      <c r="B92" s="41"/>
      <c r="C92" s="41"/>
      <c r="D92" s="41"/>
      <c r="E92" s="41"/>
      <c r="F92" s="41"/>
      <c r="G92" s="41"/>
      <c r="H92" s="41"/>
      <c r="I92" s="41"/>
      <c r="J92" s="41"/>
    </row>
    <row r="93" spans="1:10" x14ac:dyDescent="0.3">
      <c r="A93" s="71"/>
      <c r="B93" s="41"/>
      <c r="C93" s="41"/>
      <c r="D93" s="41"/>
      <c r="E93" s="41"/>
      <c r="F93" s="41"/>
      <c r="G93" s="41"/>
      <c r="H93" s="41"/>
      <c r="I93" s="41"/>
      <c r="J93" s="41"/>
    </row>
    <row r="94" spans="1:10" x14ac:dyDescent="0.3">
      <c r="A94" s="71"/>
      <c r="B94" s="41"/>
      <c r="C94" s="41"/>
      <c r="D94" s="41"/>
      <c r="E94" s="41"/>
      <c r="F94" s="41"/>
      <c r="G94" s="41"/>
      <c r="H94" s="41"/>
      <c r="I94" s="41"/>
      <c r="J94" s="41"/>
    </row>
  </sheetData>
  <mergeCells count="9">
    <mergeCell ref="D82:J82"/>
    <mergeCell ref="D83:J83"/>
    <mergeCell ref="C1:F1"/>
    <mergeCell ref="C3:I3"/>
    <mergeCell ref="J3:J5"/>
    <mergeCell ref="C4:C5"/>
    <mergeCell ref="D4:D5"/>
    <mergeCell ref="E4:E5"/>
    <mergeCell ref="F4:H4"/>
  </mergeCells>
  <dataValidations count="8">
    <dataValidation type="decimal" allowBlank="1" showInputMessage="1" showErrorMessage="1" error="Введите значение от 0 до 100%" sqref="F40:G41 F43:G44">
      <formula1>0</formula1>
      <formula2>100</formula2>
    </dataValidation>
    <dataValidation type="decimal" allowBlank="1" showErrorMessage="1" errorTitle="Ошибка" error="Допускается ввод только неотрицательных чисел!" sqref="F71:G74 F49:G50 F46:G47 F55:G56 F17:G17 F52:G53 F58:G59 F20:G20 F31:G32 F37:G38 F34:G35 F76:G79 F61:G62 F23:G23 F26:G26">
      <formula1>0</formula1>
      <formula2>9.99999999999999E+23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D75 D20 D70">
      <formula1>source_of_funding</formula1>
    </dataValidation>
    <dataValidation type="whole" allowBlank="1" showInputMessage="1" showErrorMessage="1" errorTitle="Ошибка" error="Введите год с 2000 по 2030!" prompt="Укажите год реализации инвестиционной программы/мероприятия" sqref="D19 D16 D22 D25">
      <formula1>2000</formula1>
      <formula2>2030</formula2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0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8:F9 F13:G14"/>
    <dataValidation type="textLength" operator="lessThanOrEqual" allowBlank="1" showInputMessage="1" showErrorMessage="1" errorTitle="Ошибка" error="Допускается ввод не более 900 символов!" sqref="D60:E60 F11:F12 F7:G7">
      <formula1>900</formula1>
    </dataValidation>
    <dataValidation type="list" operator="lessThanOrEqual" allowBlank="1" showInputMessage="1" showErrorMessage="1" errorTitle="Ошибка" error="Выберите значение из списка!" sqref="D17 D23 D26">
      <formula1>source_of_funding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титульный</vt:lpstr>
      <vt:lpstr>территории</vt:lpstr>
      <vt:lpstr>Форма 3.5.1</vt:lpstr>
      <vt:lpstr>Форма 3.6</vt:lpstr>
      <vt:lpstr>Форма 3.7</vt:lpstr>
      <vt:lpstr>List06_flag_year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2020-04-03T08:32:33Z</dcterms:modified>
</cp:coreProperties>
</file>